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75" yWindow="15" windowWidth="15195" windowHeight="8490"/>
  </bookViews>
  <sheets>
    <sheet name="ОСНОВНОЙ" sheetId="27" r:id="rId1"/>
  </sheets>
  <definedNames>
    <definedName name="_xlnm.Print_Titles" localSheetId="0">ОСНОВНОЙ!$4:$7</definedName>
    <definedName name="_xlnm.Print_Area" localSheetId="0">ОСНОВНОЙ!$A$1:$H$116</definedName>
  </definedNames>
  <calcPr calcId="145621"/>
  <webPublishObjects count="1">
    <webPublishObject id="5115" divId="Перечень 2011 г.(первый)_5115" destinationFile="D:\УКАЗ №368\Программы\2011 год\Перечень\Берест.mht"/>
  </webPublishObjects>
</workbook>
</file>

<file path=xl/calcChain.xml><?xml version="1.0" encoding="utf-8"?>
<calcChain xmlns="http://schemas.openxmlformats.org/spreadsheetml/2006/main">
  <c r="H98" i="27" l="1"/>
  <c r="F110" i="27"/>
  <c r="F108" i="27"/>
  <c r="F107" i="27"/>
  <c r="F111" i="27"/>
  <c r="F102" i="27"/>
  <c r="F105" i="27"/>
  <c r="F98" i="27"/>
  <c r="F100" i="27"/>
  <c r="F93" i="27"/>
  <c r="F94" i="27"/>
  <c r="F95" i="27"/>
  <c r="F96" i="27"/>
  <c r="F89" i="27"/>
  <c r="F90" i="27"/>
  <c r="F91" i="27" s="1"/>
  <c r="F86" i="27"/>
  <c r="F85" i="27"/>
  <c r="F87" i="27"/>
  <c r="F80" i="27"/>
  <c r="F81" i="27"/>
  <c r="F83" i="27"/>
  <c r="F72" i="27"/>
  <c r="F73" i="27"/>
  <c r="F74" i="27" s="1"/>
  <c r="F69" i="27"/>
  <c r="F68" i="27"/>
  <c r="F70" i="27" s="1"/>
  <c r="F65" i="27"/>
  <c r="F66" i="27" s="1"/>
  <c r="F62" i="27"/>
  <c r="F63" i="27" s="1"/>
  <c r="F58" i="27"/>
  <c r="F59" i="27"/>
  <c r="F60" i="27"/>
  <c r="F43" i="27"/>
  <c r="F46" i="27"/>
  <c r="F47" i="27"/>
  <c r="F48" i="27"/>
  <c r="F40" i="27"/>
  <c r="F41" i="27"/>
  <c r="F37" i="27"/>
  <c r="F38" i="27"/>
  <c r="F28" i="27"/>
  <c r="F31" i="27"/>
  <c r="F32" i="27"/>
  <c r="F33" i="27"/>
  <c r="F21" i="27"/>
  <c r="F22" i="27"/>
  <c r="F23" i="27"/>
  <c r="F24" i="27"/>
  <c r="F25" i="27"/>
  <c r="F26" i="27"/>
  <c r="F16" i="27"/>
  <c r="F19" i="27"/>
  <c r="F12" i="27"/>
  <c r="F13" i="27"/>
  <c r="F14" i="27" s="1"/>
  <c r="F9" i="27"/>
  <c r="F10" i="27" s="1"/>
  <c r="H62" i="27"/>
  <c r="G62" i="27"/>
  <c r="E91" i="27"/>
  <c r="H86" i="27"/>
  <c r="H85" i="27"/>
  <c r="H87" i="27"/>
  <c r="G86" i="27"/>
  <c r="G85" i="27"/>
  <c r="G87" i="27" s="1"/>
  <c r="E87" i="27"/>
  <c r="D91" i="27"/>
  <c r="D87" i="27"/>
  <c r="D48" i="27"/>
  <c r="D60" i="27"/>
  <c r="A112" i="27"/>
  <c r="H12" i="27"/>
  <c r="E111" i="27"/>
  <c r="D111" i="27"/>
  <c r="H110" i="27"/>
  <c r="G110" i="27"/>
  <c r="H65" i="27"/>
  <c r="H66" i="27" s="1"/>
  <c r="G65" i="27"/>
  <c r="G66" i="27" s="1"/>
  <c r="E66" i="27"/>
  <c r="D66" i="27"/>
  <c r="E10" i="27"/>
  <c r="E14" i="27"/>
  <c r="E19" i="27"/>
  <c r="E26" i="27"/>
  <c r="E33" i="27"/>
  <c r="E38" i="27"/>
  <c r="E41" i="27"/>
  <c r="E48" i="27"/>
  <c r="E60" i="27"/>
  <c r="E63" i="27"/>
  <c r="E70" i="27"/>
  <c r="E74" i="27"/>
  <c r="E83" i="27"/>
  <c r="E96" i="27"/>
  <c r="E100" i="27"/>
  <c r="E105" i="27"/>
  <c r="E112" i="27"/>
  <c r="H47" i="27"/>
  <c r="G47" i="27"/>
  <c r="H13" i="27"/>
  <c r="H37" i="27"/>
  <c r="H46" i="27"/>
  <c r="H72" i="27"/>
  <c r="H81" i="27"/>
  <c r="H94" i="27"/>
  <c r="H95" i="27"/>
  <c r="H108" i="27"/>
  <c r="H32" i="27"/>
  <c r="H31" i="27"/>
  <c r="G32" i="27"/>
  <c r="G31" i="27"/>
  <c r="D33" i="27"/>
  <c r="G95" i="27"/>
  <c r="H90" i="27"/>
  <c r="G90" i="27"/>
  <c r="D70" i="27"/>
  <c r="H63" i="27"/>
  <c r="G63" i="27"/>
  <c r="H59" i="27"/>
  <c r="G59" i="27"/>
  <c r="D63" i="27"/>
  <c r="H25" i="27"/>
  <c r="G25" i="27"/>
  <c r="D26" i="27"/>
  <c r="D96" i="27"/>
  <c r="H40" i="27"/>
  <c r="H41" i="27"/>
  <c r="G40" i="27"/>
  <c r="G41" i="27"/>
  <c r="D41" i="27"/>
  <c r="D14" i="27"/>
  <c r="G13" i="27"/>
  <c r="H38" i="27"/>
  <c r="H22" i="27"/>
  <c r="G22" i="27"/>
  <c r="H73" i="27"/>
  <c r="H74" i="27"/>
  <c r="G73" i="27"/>
  <c r="H14" i="27"/>
  <c r="D105" i="27"/>
  <c r="D100" i="27"/>
  <c r="D38" i="27"/>
  <c r="D74" i="27"/>
  <c r="G46" i="27"/>
  <c r="H69" i="27"/>
  <c r="H68" i="27"/>
  <c r="G69" i="27"/>
  <c r="G68" i="27"/>
  <c r="G70" i="27"/>
  <c r="G93" i="27"/>
  <c r="H93" i="27"/>
  <c r="H96" i="27" s="1"/>
  <c r="G37" i="27"/>
  <c r="G38" i="27" s="1"/>
  <c r="H70" i="27"/>
  <c r="H58" i="27"/>
  <c r="H60" i="27"/>
  <c r="G58" i="27"/>
  <c r="G60" i="27"/>
  <c r="G108" i="27"/>
  <c r="H16" i="27"/>
  <c r="H19" i="27" s="1"/>
  <c r="H23" i="27"/>
  <c r="H89" i="27"/>
  <c r="H91" i="27"/>
  <c r="H102" i="27"/>
  <c r="H107" i="27"/>
  <c r="H111" i="27" s="1"/>
  <c r="H9" i="27"/>
  <c r="G9" i="27"/>
  <c r="H10" i="27"/>
  <c r="G10" i="27"/>
  <c r="D10" i="27"/>
  <c r="H24" i="27"/>
  <c r="G72" i="27"/>
  <c r="G74" i="27" s="1"/>
  <c r="G23" i="27"/>
  <c r="G26" i="27" s="1"/>
  <c r="H21" i="27"/>
  <c r="H26" i="27"/>
  <c r="G21" i="27"/>
  <c r="G24" i="27"/>
  <c r="G28" i="27"/>
  <c r="G33" i="27" s="1"/>
  <c r="H28" i="27"/>
  <c r="H33" i="27" s="1"/>
  <c r="G80" i="27"/>
  <c r="G83" i="27" s="1"/>
  <c r="G81" i="27"/>
  <c r="G102" i="27"/>
  <c r="G105" i="27" s="1"/>
  <c r="G98" i="27"/>
  <c r="G94" i="27"/>
  <c r="G96" i="27" s="1"/>
  <c r="G43" i="27"/>
  <c r="G48" i="27" s="1"/>
  <c r="G16" i="27"/>
  <c r="G107" i="27"/>
  <c r="G111" i="27"/>
  <c r="G112" i="27" s="1"/>
  <c r="G100" i="27"/>
  <c r="G89" i="27"/>
  <c r="G91" i="27"/>
  <c r="G19" i="27"/>
  <c r="G12" i="27"/>
  <c r="G14" i="27"/>
  <c r="D19" i="27"/>
  <c r="D52" i="27"/>
  <c r="D56" i="27"/>
  <c r="D78" i="27"/>
  <c r="D83" i="27"/>
  <c r="D112" i="27" s="1"/>
  <c r="E52" i="27"/>
  <c r="E56" i="27"/>
  <c r="E78" i="27"/>
  <c r="H43" i="27"/>
  <c r="H48" i="27" s="1"/>
  <c r="H80" i="27"/>
  <c r="H83" i="27" s="1"/>
  <c r="H100" i="27"/>
  <c r="H105" i="27"/>
  <c r="G52" i="27"/>
  <c r="F78" i="27"/>
  <c r="F52" i="27"/>
  <c r="H56" i="27"/>
  <c r="G56" i="27"/>
  <c r="F56" i="27"/>
  <c r="H52" i="27"/>
  <c r="H78" i="27"/>
  <c r="G78" i="27"/>
  <c r="H112" i="27" l="1"/>
  <c r="F112" i="27"/>
</calcChain>
</file>

<file path=xl/comments1.xml><?xml version="1.0" encoding="utf-8"?>
<comments xmlns="http://schemas.openxmlformats.org/spreadsheetml/2006/main">
  <authors>
    <author>*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*: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<sst xmlns="http://schemas.openxmlformats.org/spreadsheetml/2006/main" count="135" uniqueCount="79">
  <si>
    <t>Населённый пункт, улица</t>
  </si>
  <si>
    <t>№ п/п</t>
  </si>
  <si>
    <t>Протяжённость, км</t>
  </si>
  <si>
    <t>всего:</t>
  </si>
  <si>
    <t>средства субвенций областного бюджета</t>
  </si>
  <si>
    <t>Собственные ср-ва граждан</t>
  </si>
  <si>
    <t>средства субвенций республиканского бюджета</t>
  </si>
  <si>
    <t>Наименование работ</t>
  </si>
  <si>
    <t>г. Гродно</t>
  </si>
  <si>
    <t>Волковысский район</t>
  </si>
  <si>
    <t>Вороновский район</t>
  </si>
  <si>
    <t>Гродненский район</t>
  </si>
  <si>
    <t>Дятловский район</t>
  </si>
  <si>
    <t>Ивьевский район</t>
  </si>
  <si>
    <t>Кореличский район</t>
  </si>
  <si>
    <t>Лидский район</t>
  </si>
  <si>
    <t>Мостовский район</t>
  </si>
  <si>
    <t>Новогрудский район</t>
  </si>
  <si>
    <t>Островецкий район</t>
  </si>
  <si>
    <t>Ошмянский район</t>
  </si>
  <si>
    <t>Свислочский район</t>
  </si>
  <si>
    <t>Слонимский район</t>
  </si>
  <si>
    <t>Сморгонский район</t>
  </si>
  <si>
    <t>г.Сморгонь</t>
  </si>
  <si>
    <t>Щучинский район</t>
  </si>
  <si>
    <t>Строительство</t>
  </si>
  <si>
    <t>Проектирование и строительство</t>
  </si>
  <si>
    <t xml:space="preserve">Проектирование и строительство </t>
  </si>
  <si>
    <t>г.Новогрудок</t>
  </si>
  <si>
    <t>Сметная стоимость проектирования и строительства, в дейст.ценах, тыс. руб.</t>
  </si>
  <si>
    <t>Источник финансирования проектирования и строительства, тыс. рублей</t>
  </si>
  <si>
    <t>Проектирование</t>
  </si>
  <si>
    <t xml:space="preserve">Проектирование </t>
  </si>
  <si>
    <t>Кореличский  район</t>
  </si>
  <si>
    <t>Берестовицкий район</t>
  </si>
  <si>
    <t>Газификация жилых  домов  д. Пекари Волковысского района</t>
  </si>
  <si>
    <t>Газоснабжение жилых домов по ул. Новики в аг. Хоневичи Свислочского района</t>
  </si>
  <si>
    <t>Газораспределительная система по газификации ул. Давней в г.Гродно</t>
  </si>
  <si>
    <t>Газоснабжение жилых домов в аг. Ратичи  Гродненского района</t>
  </si>
  <si>
    <t>Газоснабжение жилых домов в д. Партизанская, ул. Кизевича г. Скидель Гродненского района</t>
  </si>
  <si>
    <t>Газоснабжение жилых домов в д. Санковщина Гродненского района</t>
  </si>
  <si>
    <t>Газификация жилых домов по улице Садовой  в агрогородке Липнишки</t>
  </si>
  <si>
    <t>Газификация жилых домов по улице Центральной в агрогородке Дайлиды</t>
  </si>
  <si>
    <t>Газоснабжение эксплуатируемого жилищного фонда граждан д. Ляда Мостовского района</t>
  </si>
  <si>
    <t>Газификация эксплуатируемого жилищного фонда в д. Пуцевичи Новогрудского района</t>
  </si>
  <si>
    <t>Газификация эксплуатируемого жилищного фонда в агрогородке Городечно, улиц Октябрьская и Центральная Новогрудского района</t>
  </si>
  <si>
    <t>Газификация жилых домов по ул. Тихая, ул. Ковали, пер.Тихий в г.Островец потребительского кооператива по газификации "КовалевкаГаз"</t>
  </si>
  <si>
    <t>Газификация жилых домов по ул.Советская, ул.8 Марта, ул.Гагарина,ул.Комсомольская в аг.Ворняны Островецкого района потребительского кооператива по газификации "ВорняныГаз"</t>
  </si>
  <si>
    <t>Газификация жилых домов ул. Садовая, ул. Озерная, пер. Озерный в д. Повишни Ошмянского района</t>
  </si>
  <si>
    <t>Газификация жилищного фонда   деревни Плянты Щучинского района</t>
  </si>
  <si>
    <t>Газификация жилищного фонда улиц: 8 Марта, Некрасова, Первомайская, Вокзальная, пер. Параллельный, пер. Короткий, пер. Вишневый пос. Рожанка Щучинского района</t>
  </si>
  <si>
    <t>Газоснабжение эксплуатируемого жилищного фонда граждан ул. Советской  д. Мижевичи Слонимского района</t>
  </si>
  <si>
    <t>Газификация жилых  домов  аг. Макаровцы, ул. Яна Павла II Берестовицкого района</t>
  </si>
  <si>
    <t>Газификация жилых  домов  д. Тимохи Волковысского района</t>
  </si>
  <si>
    <t>Газоснабжение жилых домов по ул. Студенческая и ул. Ленина г.Гродно</t>
  </si>
  <si>
    <t>Зельвенский  район</t>
  </si>
  <si>
    <t>Газоснабжение эксплуатируемого жилищного фонда граждан аг. Кошели Зельвенского района</t>
  </si>
  <si>
    <t>Распределительный газопровод с газопроводами-вводоми к жилым домам ул. Гагарина г.Сморгонь</t>
  </si>
  <si>
    <t>Газификация жилых  домов  д. Клеткеники Вороновского района</t>
  </si>
  <si>
    <t>Газоснабжение эксплуатируемого жилищного фонда граждан д. Даниловичи Дятловского района</t>
  </si>
  <si>
    <t>Газоснабжение эксплуатируемого жилищного фонда граждан д. Миратичи Кореличского района</t>
  </si>
  <si>
    <t xml:space="preserve">Газораспределительные сети по улицам Былича и Задворная в деревне Заполье Кореличского района </t>
  </si>
  <si>
    <t>Лидский  район</t>
  </si>
  <si>
    <t>Газификация жилых домов в д. Богданишки Ошмянского района</t>
  </si>
  <si>
    <t>Газоснабжение жилых домов по ул. Советская и ул. Якуба Колоса в г.п. Порозова Свислочского района</t>
  </si>
  <si>
    <t>Газоснабжение эксплуатируемого жилищного фонда граждан ул. Приречная в д. Разановщина Слонимского района</t>
  </si>
  <si>
    <t>Газоснабжение эксплуатируемого жилищного фонда улица А.Король, улица Танкистов агрогородок Большие Шиловичи Слонимского района (сезонные работы)</t>
  </si>
  <si>
    <t xml:space="preserve">Газификация эксплуатируемого жилищного фонда граждан, проживающих по улицам Кирова и Пролетарская, площадь Героев, переулок Кирова в агрогородке Лунно </t>
  </si>
  <si>
    <t>Всего на 2019 год :</t>
  </si>
  <si>
    <t>Газоснабжение жилых домов по ул. Титова в г.Гродно</t>
  </si>
  <si>
    <t>Газификация жилых домов по улице 50 лет БССР в городском поселке Юратишки Ивьевского район</t>
  </si>
  <si>
    <t>г.Лида</t>
  </si>
  <si>
    <t>Газоснабжение жилого дома по ул. Коммунальной, д.43 в г. Лида</t>
  </si>
  <si>
    <t>Газоснабжение жилых домов в дер. Селец, Лидского района</t>
  </si>
  <si>
    <t>Газификация эксплуатируемого жилищного фонда граждан ул. Мичурина в г.п. Острино Щучинского района</t>
  </si>
  <si>
    <t>Распределительный газопровод с газопроводами-вводами к жилым домам в д. Белая и д. Сукневичи Сморгонского района</t>
  </si>
  <si>
    <t>Газоснабжение жилых домов в д. Раките, д. Саволевка  Гродненского района</t>
  </si>
  <si>
    <t>Газоснабжение жилых домов по ул. Гродненская, ул. Пушкина, ул. Рогачевского, пер. Гродненский в аг. Индура Гродненского района</t>
  </si>
  <si>
    <r>
      <t>Перечень населенных пунктов, подлежащих газификации в</t>
    </r>
    <r>
      <rPr>
        <b/>
        <sz val="16"/>
        <rFont val="Times New Roman"/>
        <family val="1"/>
        <charset val="204"/>
      </rPr>
      <t xml:space="preserve"> 2019 </t>
    </r>
    <r>
      <rPr>
        <sz val="16"/>
        <rFont val="Times New Roman"/>
        <family val="1"/>
        <charset val="204"/>
      </rPr>
      <t xml:space="preserve">году по Указу Президента Республики Беларусь от 2 июня 2006 года №368  "О мерах по регулированию отношений при газификации природным газом эксплуатируемого жилищного фонда граждан"  по Гродненской области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</si>
</sst>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;[Red]#,##0.000"/>
    <numFmt numFmtId="165" formatCode="0.000;[Red]0.000"/>
    <numFmt numFmtId="166" formatCode="0;[Red]0"/>
    <numFmt numFmtId="167" formatCode="#,##0.000"/>
    <numFmt numFmtId="168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color indexed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0" fontId="6" fillId="0" borderId="0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9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top" wrapText="1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19" fillId="0" borderId="5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top" wrapText="1"/>
    </xf>
    <xf numFmtId="168" fontId="7" fillId="0" borderId="1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166" fontId="2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5"/>
  </sheetPr>
  <dimension ref="A1:J341"/>
  <sheetViews>
    <sheetView tabSelected="1" view="pageBreakPreview" topLeftCell="A46" zoomScale="85" zoomScaleNormal="80" zoomScaleSheetLayoutView="85" workbookViewId="0">
      <selection activeCell="B69" sqref="B69"/>
    </sheetView>
  </sheetViews>
  <sheetFormatPr defaultRowHeight="12.75" x14ac:dyDescent="0.2"/>
  <cols>
    <col min="1" max="1" width="3.85546875" style="2" customWidth="1"/>
    <col min="2" max="2" width="67.42578125" style="1" customWidth="1"/>
    <col min="3" max="3" width="14.28515625" style="1" customWidth="1"/>
    <col min="4" max="4" width="7.5703125" style="3" customWidth="1"/>
    <col min="5" max="5" width="13.42578125" style="41" customWidth="1"/>
    <col min="6" max="6" width="13.85546875" style="17" customWidth="1"/>
    <col min="7" max="7" width="11.5703125" style="3" customWidth="1"/>
    <col min="8" max="8" width="15.140625" style="3" customWidth="1"/>
    <col min="9" max="9" width="14.42578125" style="19" customWidth="1"/>
    <col min="10" max="10" width="9.140625" style="27"/>
  </cols>
  <sheetData>
    <row r="1" spans="1:10" ht="20.25" x14ac:dyDescent="0.2">
      <c r="A1" s="125" t="s">
        <v>78</v>
      </c>
      <c r="B1" s="125"/>
      <c r="C1" s="125"/>
      <c r="D1" s="125"/>
      <c r="E1" s="125"/>
      <c r="F1" s="125"/>
      <c r="G1" s="125"/>
      <c r="H1" s="125"/>
      <c r="I1" s="18"/>
    </row>
    <row r="2" spans="1:10" ht="47.25" customHeight="1" x14ac:dyDescent="0.2">
      <c r="A2" s="125"/>
      <c r="B2" s="125"/>
      <c r="C2" s="125"/>
      <c r="D2" s="125"/>
      <c r="E2" s="125"/>
      <c r="F2" s="125"/>
      <c r="G2" s="125"/>
      <c r="H2" s="125"/>
      <c r="I2" s="18"/>
    </row>
    <row r="3" spans="1:10" ht="29.25" customHeight="1" x14ac:dyDescent="0.2">
      <c r="A3" s="40"/>
      <c r="B3" s="40"/>
      <c r="C3" s="40"/>
      <c r="D3" s="40"/>
      <c r="E3" s="40"/>
      <c r="F3" s="40"/>
      <c r="G3" s="40"/>
      <c r="H3" s="40"/>
      <c r="I3" s="18"/>
    </row>
    <row r="4" spans="1:10" s="22" customFormat="1" ht="15" customHeight="1" x14ac:dyDescent="0.2">
      <c r="A4" s="136" t="s">
        <v>1</v>
      </c>
      <c r="B4" s="136" t="s">
        <v>0</v>
      </c>
      <c r="C4" s="133" t="s">
        <v>7</v>
      </c>
      <c r="D4" s="121" t="s">
        <v>2</v>
      </c>
      <c r="E4" s="122" t="s">
        <v>29</v>
      </c>
      <c r="F4" s="115" t="s">
        <v>30</v>
      </c>
      <c r="G4" s="116"/>
      <c r="H4" s="117"/>
      <c r="I4" s="28"/>
      <c r="J4" s="29"/>
    </row>
    <row r="5" spans="1:10" s="22" customFormat="1" x14ac:dyDescent="0.2">
      <c r="A5" s="136"/>
      <c r="B5" s="136"/>
      <c r="C5" s="134"/>
      <c r="D5" s="121"/>
      <c r="E5" s="123"/>
      <c r="F5" s="118"/>
      <c r="G5" s="119"/>
      <c r="H5" s="120"/>
      <c r="I5" s="28"/>
      <c r="J5" s="29"/>
    </row>
    <row r="6" spans="1:10" s="22" customFormat="1" ht="73.5" customHeight="1" x14ac:dyDescent="0.2">
      <c r="A6" s="136"/>
      <c r="B6" s="136"/>
      <c r="C6" s="135"/>
      <c r="D6" s="121"/>
      <c r="E6" s="124"/>
      <c r="F6" s="14" t="s">
        <v>6</v>
      </c>
      <c r="G6" s="11" t="s">
        <v>4</v>
      </c>
      <c r="H6" s="11" t="s">
        <v>5</v>
      </c>
      <c r="I6" s="28"/>
      <c r="J6" s="29"/>
    </row>
    <row r="7" spans="1:10" ht="11.25" customHeight="1" x14ac:dyDescent="0.2">
      <c r="A7" s="4">
        <v>1</v>
      </c>
      <c r="B7" s="20">
        <v>2</v>
      </c>
      <c r="C7" s="20">
        <v>3</v>
      </c>
      <c r="D7" s="4">
        <v>4</v>
      </c>
      <c r="E7" s="4">
        <v>5</v>
      </c>
      <c r="F7" s="15">
        <v>6</v>
      </c>
      <c r="G7" s="4">
        <v>7</v>
      </c>
      <c r="H7" s="4">
        <v>8</v>
      </c>
      <c r="I7" s="30"/>
    </row>
    <row r="8" spans="1:10" ht="19.5" customHeight="1" x14ac:dyDescent="0.2">
      <c r="A8" s="130" t="s">
        <v>34</v>
      </c>
      <c r="B8" s="131"/>
      <c r="C8" s="131"/>
      <c r="D8" s="65"/>
      <c r="E8" s="65"/>
      <c r="F8" s="66"/>
      <c r="G8" s="65"/>
      <c r="H8" s="67"/>
      <c r="I8" s="30"/>
    </row>
    <row r="9" spans="1:10" ht="31.5" customHeight="1" x14ac:dyDescent="0.2">
      <c r="A9" s="78">
        <v>1</v>
      </c>
      <c r="B9" s="110" t="s">
        <v>52</v>
      </c>
      <c r="C9" s="13" t="s">
        <v>32</v>
      </c>
      <c r="D9" s="79">
        <v>2.1</v>
      </c>
      <c r="E9" s="111">
        <v>5</v>
      </c>
      <c r="F9" s="25">
        <f>E9*0.7/2</f>
        <v>1.75</v>
      </c>
      <c r="G9" s="24">
        <f>E9*0.7/2</f>
        <v>1.75</v>
      </c>
      <c r="H9" s="24">
        <f>E9*0.3</f>
        <v>1.5</v>
      </c>
      <c r="I9" s="30"/>
    </row>
    <row r="10" spans="1:10" ht="14.25" customHeight="1" x14ac:dyDescent="0.2">
      <c r="A10" s="4">
        <v>1</v>
      </c>
      <c r="B10" s="6" t="s">
        <v>3</v>
      </c>
      <c r="C10" s="20"/>
      <c r="D10" s="80">
        <f>D9</f>
        <v>2.1</v>
      </c>
      <c r="E10" s="81">
        <f>E9</f>
        <v>5</v>
      </c>
      <c r="F10" s="82">
        <f>F9</f>
        <v>1.75</v>
      </c>
      <c r="G10" s="81">
        <f>G9</f>
        <v>1.75</v>
      </c>
      <c r="H10" s="83">
        <f>H9</f>
        <v>1.5</v>
      </c>
      <c r="I10" s="30"/>
    </row>
    <row r="11" spans="1:10" s="8" customFormat="1" ht="18" customHeight="1" x14ac:dyDescent="0.2">
      <c r="A11" s="130" t="s">
        <v>9</v>
      </c>
      <c r="B11" s="131"/>
      <c r="C11" s="68"/>
      <c r="D11" s="68"/>
      <c r="E11" s="68"/>
      <c r="F11" s="68"/>
      <c r="G11" s="68"/>
      <c r="H11" s="69"/>
      <c r="I11" s="31"/>
      <c r="J11" s="33"/>
    </row>
    <row r="12" spans="1:10" s="8" customFormat="1" ht="24.75" customHeight="1" x14ac:dyDescent="0.2">
      <c r="A12" s="23">
        <v>1</v>
      </c>
      <c r="B12" s="106" t="s">
        <v>35</v>
      </c>
      <c r="C12" s="13" t="s">
        <v>25</v>
      </c>
      <c r="D12" s="24">
        <v>3.6219999999999999</v>
      </c>
      <c r="E12" s="25">
        <v>74.510000000000005</v>
      </c>
      <c r="F12" s="24">
        <f>E12*0.7/2</f>
        <v>26.078500000000002</v>
      </c>
      <c r="G12" s="24">
        <f>E12*0.7/2</f>
        <v>26.078500000000002</v>
      </c>
      <c r="H12" s="24">
        <f>E12*0.3-0.001</f>
        <v>22.352</v>
      </c>
      <c r="I12" s="10"/>
      <c r="J12" s="33"/>
    </row>
    <row r="13" spans="1:10" s="8" customFormat="1" ht="24.75" customHeight="1" x14ac:dyDescent="0.2">
      <c r="A13" s="23">
        <v>2</v>
      </c>
      <c r="B13" s="105" t="s">
        <v>53</v>
      </c>
      <c r="C13" s="13" t="s">
        <v>32</v>
      </c>
      <c r="D13" s="24">
        <v>0.5</v>
      </c>
      <c r="E13" s="25">
        <v>5</v>
      </c>
      <c r="F13" s="24">
        <f>E13*0.7/2</f>
        <v>1.75</v>
      </c>
      <c r="G13" s="24">
        <f>E13*0.7/2</f>
        <v>1.75</v>
      </c>
      <c r="H13" s="24">
        <f>E13*0.3</f>
        <v>1.5</v>
      </c>
      <c r="I13" s="10"/>
      <c r="J13" s="33"/>
    </row>
    <row r="14" spans="1:10" s="7" customFormat="1" ht="15.75" x14ac:dyDescent="0.25">
      <c r="A14" s="5">
        <v>2</v>
      </c>
      <c r="B14" s="6" t="s">
        <v>3</v>
      </c>
      <c r="C14" s="6"/>
      <c r="D14" s="84">
        <f>SUM(D12:D13)</f>
        <v>4.1219999999999999</v>
      </c>
      <c r="E14" s="84">
        <f>SUM(E12:E13)</f>
        <v>79.510000000000005</v>
      </c>
      <c r="F14" s="84">
        <f>SUM(F12:F13)</f>
        <v>27.828500000000002</v>
      </c>
      <c r="G14" s="84">
        <f>SUM(G12:G13)</f>
        <v>27.828500000000002</v>
      </c>
      <c r="H14" s="84">
        <f>SUM(H12:H13)</f>
        <v>23.852</v>
      </c>
      <c r="I14" s="12"/>
      <c r="J14" s="21"/>
    </row>
    <row r="15" spans="1:10" s="8" customFormat="1" ht="18.75" customHeight="1" x14ac:dyDescent="0.2">
      <c r="A15" s="130" t="s">
        <v>10</v>
      </c>
      <c r="B15" s="131"/>
      <c r="C15" s="68"/>
      <c r="D15" s="68"/>
      <c r="E15" s="68"/>
      <c r="F15" s="68"/>
      <c r="G15" s="68"/>
      <c r="H15" s="69"/>
      <c r="I15" s="31"/>
      <c r="J15" s="33"/>
    </row>
    <row r="16" spans="1:10" s="8" customFormat="1" ht="31.5" customHeight="1" x14ac:dyDescent="0.2">
      <c r="A16" s="23">
        <v>1</v>
      </c>
      <c r="B16" s="106" t="s">
        <v>58</v>
      </c>
      <c r="C16" s="13" t="s">
        <v>32</v>
      </c>
      <c r="D16" s="24">
        <v>4.4000000000000004</v>
      </c>
      <c r="E16" s="24">
        <v>2</v>
      </c>
      <c r="F16" s="25">
        <f>E16*0.7/2</f>
        <v>0.7</v>
      </c>
      <c r="G16" s="24">
        <f>E16*0.7/2</f>
        <v>0.7</v>
      </c>
      <c r="H16" s="24">
        <f>E16*0.3</f>
        <v>0.6</v>
      </c>
      <c r="I16" s="10"/>
      <c r="J16" s="33"/>
    </row>
    <row r="17" spans="1:10" s="8" customFormat="1" ht="36" hidden="1" customHeight="1" x14ac:dyDescent="0.2">
      <c r="A17" s="23">
        <v>2</v>
      </c>
      <c r="B17" s="9"/>
      <c r="C17" s="13"/>
      <c r="D17" s="24"/>
      <c r="E17" s="25"/>
      <c r="F17" s="25"/>
      <c r="G17" s="24"/>
      <c r="H17" s="24"/>
      <c r="I17" s="10"/>
      <c r="J17" s="33"/>
    </row>
    <row r="18" spans="1:10" s="8" customFormat="1" ht="36.75" hidden="1" customHeight="1" x14ac:dyDescent="0.2">
      <c r="A18" s="23">
        <v>3</v>
      </c>
      <c r="B18" s="9"/>
      <c r="C18" s="13"/>
      <c r="D18" s="24"/>
      <c r="E18" s="25"/>
      <c r="F18" s="25"/>
      <c r="G18" s="24"/>
      <c r="H18" s="24"/>
      <c r="I18" s="10"/>
      <c r="J18" s="33"/>
    </row>
    <row r="19" spans="1:10" s="7" customFormat="1" ht="17.25" customHeight="1" x14ac:dyDescent="0.25">
      <c r="A19" s="5">
        <v>1</v>
      </c>
      <c r="B19" s="6" t="s">
        <v>3</v>
      </c>
      <c r="C19" s="6"/>
      <c r="D19" s="84">
        <f>SUM(D16:D18)</f>
        <v>4.4000000000000004</v>
      </c>
      <c r="E19" s="84">
        <f>SUM(E16)</f>
        <v>2</v>
      </c>
      <c r="F19" s="84">
        <f>SUM(F16:F18)</f>
        <v>0.7</v>
      </c>
      <c r="G19" s="84">
        <f>SUM(G16:G18)</f>
        <v>0.7</v>
      </c>
      <c r="H19" s="84">
        <f>SUM(H16:H18)</f>
        <v>0.6</v>
      </c>
      <c r="I19" s="12"/>
      <c r="J19" s="21"/>
    </row>
    <row r="20" spans="1:10" s="8" customFormat="1" ht="18.75" customHeight="1" x14ac:dyDescent="0.2">
      <c r="A20" s="130" t="s">
        <v>11</v>
      </c>
      <c r="B20" s="131"/>
      <c r="C20" s="68"/>
      <c r="D20" s="68"/>
      <c r="E20" s="68"/>
      <c r="F20" s="68"/>
      <c r="G20" s="68"/>
      <c r="H20" s="69"/>
      <c r="I20" s="31"/>
      <c r="J20" s="33"/>
    </row>
    <row r="21" spans="1:10" s="8" customFormat="1" ht="46.5" customHeight="1" x14ac:dyDescent="0.2">
      <c r="A21" s="23">
        <v>1</v>
      </c>
      <c r="B21" s="9" t="s">
        <v>40</v>
      </c>
      <c r="C21" s="13" t="s">
        <v>25</v>
      </c>
      <c r="D21" s="26">
        <v>4</v>
      </c>
      <c r="E21" s="26">
        <v>143.04</v>
      </c>
      <c r="F21" s="46">
        <f>E21*0.7/2</f>
        <v>50.063999999999993</v>
      </c>
      <c r="G21" s="24">
        <f>E21*0.7/2</f>
        <v>50.063999999999993</v>
      </c>
      <c r="H21" s="24">
        <f>E21*0.3</f>
        <v>42.911999999999999</v>
      </c>
      <c r="I21" s="10"/>
      <c r="J21" s="33"/>
    </row>
    <row r="22" spans="1:10" s="8" customFormat="1" ht="35.25" customHeight="1" x14ac:dyDescent="0.2">
      <c r="A22" s="23">
        <v>2</v>
      </c>
      <c r="B22" s="9" t="s">
        <v>39</v>
      </c>
      <c r="C22" s="13" t="s">
        <v>25</v>
      </c>
      <c r="D22" s="26">
        <v>3.35</v>
      </c>
      <c r="E22" s="26">
        <v>250</v>
      </c>
      <c r="F22" s="46">
        <f>E22*0.7/2</f>
        <v>87.5</v>
      </c>
      <c r="G22" s="24">
        <f>E22*0.7/2</f>
        <v>87.5</v>
      </c>
      <c r="H22" s="24">
        <f>E22*0.3</f>
        <v>75</v>
      </c>
      <c r="I22" s="10"/>
      <c r="J22" s="33"/>
    </row>
    <row r="23" spans="1:10" s="8" customFormat="1" ht="36" customHeight="1" x14ac:dyDescent="0.2">
      <c r="A23" s="23">
        <v>3</v>
      </c>
      <c r="B23" s="9" t="s">
        <v>38</v>
      </c>
      <c r="C23" s="13" t="s">
        <v>27</v>
      </c>
      <c r="D23" s="26">
        <v>4.05</v>
      </c>
      <c r="E23" s="26">
        <v>200</v>
      </c>
      <c r="F23" s="46">
        <f>E23*0.7/2</f>
        <v>70</v>
      </c>
      <c r="G23" s="24">
        <f>E23*0.7/2</f>
        <v>70</v>
      </c>
      <c r="H23" s="24">
        <f>E23*0.3</f>
        <v>60</v>
      </c>
      <c r="I23" s="10"/>
      <c r="J23" s="33"/>
    </row>
    <row r="24" spans="1:10" s="8" customFormat="1" ht="36" customHeight="1" x14ac:dyDescent="0.2">
      <c r="A24" s="23">
        <v>4</v>
      </c>
      <c r="B24" s="9" t="s">
        <v>76</v>
      </c>
      <c r="C24" s="13" t="s">
        <v>32</v>
      </c>
      <c r="D24" s="26">
        <v>2.1</v>
      </c>
      <c r="E24" s="26">
        <v>5</v>
      </c>
      <c r="F24" s="46">
        <f>E24*0.7/2</f>
        <v>1.75</v>
      </c>
      <c r="G24" s="24">
        <f>E24*0.7/2</f>
        <v>1.75</v>
      </c>
      <c r="H24" s="24">
        <f>E24*0.3</f>
        <v>1.5</v>
      </c>
      <c r="I24" s="10"/>
      <c r="J24" s="33"/>
    </row>
    <row r="25" spans="1:10" s="8" customFormat="1" ht="51" customHeight="1" x14ac:dyDescent="0.2">
      <c r="A25" s="23">
        <v>5</v>
      </c>
      <c r="B25" s="9" t="s">
        <v>77</v>
      </c>
      <c r="C25" s="13" t="s">
        <v>31</v>
      </c>
      <c r="D25" s="26">
        <v>0.8</v>
      </c>
      <c r="E25" s="26">
        <v>1</v>
      </c>
      <c r="F25" s="46">
        <f>E25*0.7/2</f>
        <v>0.35</v>
      </c>
      <c r="G25" s="24">
        <f>E25*0.7/2</f>
        <v>0.35</v>
      </c>
      <c r="H25" s="24">
        <f>E25*0.3</f>
        <v>0.3</v>
      </c>
      <c r="I25" s="10"/>
      <c r="J25" s="33"/>
    </row>
    <row r="26" spans="1:10" s="7" customFormat="1" ht="15.75" x14ac:dyDescent="0.25">
      <c r="A26" s="5">
        <v>5</v>
      </c>
      <c r="B26" s="6" t="s">
        <v>3</v>
      </c>
      <c r="C26" s="6"/>
      <c r="D26" s="84">
        <f>SUM(D21:D25)</f>
        <v>14.299999999999999</v>
      </c>
      <c r="E26" s="84">
        <f>SUM(E21:E25)</f>
        <v>599.04</v>
      </c>
      <c r="F26" s="84">
        <f>SUM(F21:F25)</f>
        <v>209.66399999999999</v>
      </c>
      <c r="G26" s="84">
        <f>SUM(G21:G25)</f>
        <v>209.66399999999999</v>
      </c>
      <c r="H26" s="84">
        <f>SUM(H21:H25)</f>
        <v>179.71200000000002</v>
      </c>
      <c r="I26" s="12"/>
      <c r="J26" s="21"/>
    </row>
    <row r="27" spans="1:10" s="8" customFormat="1" ht="18" customHeight="1" x14ac:dyDescent="0.2">
      <c r="A27" s="130" t="s">
        <v>8</v>
      </c>
      <c r="B27" s="131"/>
      <c r="C27" s="68"/>
      <c r="D27" s="68"/>
      <c r="E27" s="68"/>
      <c r="F27" s="68"/>
      <c r="G27" s="68"/>
      <c r="H27" s="69"/>
      <c r="I27" s="31"/>
      <c r="J27" s="33"/>
    </row>
    <row r="28" spans="1:10" s="8" customFormat="1" ht="33" customHeight="1" x14ac:dyDescent="0.2">
      <c r="A28" s="23">
        <v>1</v>
      </c>
      <c r="B28" s="9" t="s">
        <v>37</v>
      </c>
      <c r="C28" s="13" t="s">
        <v>25</v>
      </c>
      <c r="D28" s="24">
        <v>0.48</v>
      </c>
      <c r="E28" s="24">
        <v>33.5</v>
      </c>
      <c r="F28" s="25">
        <f>E28*0.3/2</f>
        <v>5.0249999999999995</v>
      </c>
      <c r="G28" s="24">
        <f>E28*0.3/2</f>
        <v>5.0249999999999995</v>
      </c>
      <c r="H28" s="24">
        <f>E28*0.7</f>
        <v>23.45</v>
      </c>
      <c r="I28" s="31"/>
      <c r="J28" s="33"/>
    </row>
    <row r="29" spans="1:10" s="8" customFormat="1" ht="36.75" hidden="1" customHeight="1" x14ac:dyDescent="0.2">
      <c r="A29" s="23">
        <v>3</v>
      </c>
      <c r="B29" s="9"/>
      <c r="C29" s="13"/>
      <c r="D29" s="24"/>
      <c r="E29" s="24"/>
      <c r="F29" s="25"/>
      <c r="G29" s="24"/>
      <c r="H29" s="24"/>
      <c r="I29" s="10"/>
      <c r="J29" s="33"/>
    </row>
    <row r="30" spans="1:10" s="8" customFormat="1" ht="28.5" hidden="1" customHeight="1" x14ac:dyDescent="0.2">
      <c r="A30" s="23">
        <v>4</v>
      </c>
      <c r="B30" s="9"/>
      <c r="C30" s="13"/>
      <c r="D30" s="24"/>
      <c r="E30" s="24"/>
      <c r="F30" s="25"/>
      <c r="G30" s="24"/>
      <c r="H30" s="24"/>
      <c r="I30" s="10"/>
      <c r="J30" s="33"/>
    </row>
    <row r="31" spans="1:10" s="8" customFormat="1" ht="33" customHeight="1" x14ac:dyDescent="0.2">
      <c r="A31" s="23">
        <v>2</v>
      </c>
      <c r="B31" s="9" t="s">
        <v>54</v>
      </c>
      <c r="C31" s="13" t="s">
        <v>27</v>
      </c>
      <c r="D31" s="24">
        <v>0.2</v>
      </c>
      <c r="E31" s="24">
        <v>2</v>
      </c>
      <c r="F31" s="25">
        <f>E31*0.3/2</f>
        <v>0.3</v>
      </c>
      <c r="G31" s="24">
        <f>E31*0.3/2</f>
        <v>0.3</v>
      </c>
      <c r="H31" s="24">
        <f>E31*0.7</f>
        <v>1.4</v>
      </c>
      <c r="I31" s="10"/>
      <c r="J31" s="33"/>
    </row>
    <row r="32" spans="1:10" s="8" customFormat="1" ht="33" customHeight="1" x14ac:dyDescent="0.2">
      <c r="A32" s="23">
        <v>3</v>
      </c>
      <c r="B32" s="9" t="s">
        <v>69</v>
      </c>
      <c r="C32" s="13" t="s">
        <v>27</v>
      </c>
      <c r="D32" s="24">
        <v>0.16</v>
      </c>
      <c r="E32" s="24">
        <v>2</v>
      </c>
      <c r="F32" s="25">
        <f>E32*0.3/2</f>
        <v>0.3</v>
      </c>
      <c r="G32" s="24">
        <f>E32*0.3/2</f>
        <v>0.3</v>
      </c>
      <c r="H32" s="24">
        <f>E32*0.7</f>
        <v>1.4</v>
      </c>
      <c r="I32" s="10"/>
      <c r="J32" s="33"/>
    </row>
    <row r="33" spans="1:10" s="7" customFormat="1" ht="15.75" x14ac:dyDescent="0.25">
      <c r="A33" s="5">
        <v>3</v>
      </c>
      <c r="B33" s="6" t="s">
        <v>3</v>
      </c>
      <c r="C33" s="6"/>
      <c r="D33" s="84">
        <f>SUM(D28:D32)</f>
        <v>0.84</v>
      </c>
      <c r="E33" s="84">
        <f>SUM(E28:E32)</f>
        <v>37.5</v>
      </c>
      <c r="F33" s="84">
        <f>SUM(F28:F32)</f>
        <v>5.6249999999999991</v>
      </c>
      <c r="G33" s="84">
        <f>SUM(G28:G32)</f>
        <v>5.6249999999999991</v>
      </c>
      <c r="H33" s="84">
        <f>SUM(H28:H32)</f>
        <v>26.249999999999996</v>
      </c>
      <c r="I33" s="12"/>
      <c r="J33" s="21"/>
    </row>
    <row r="34" spans="1:10" s="8" customFormat="1" ht="18.75" customHeight="1" x14ac:dyDescent="0.2">
      <c r="A34" s="130" t="s">
        <v>12</v>
      </c>
      <c r="B34" s="131"/>
      <c r="C34" s="68"/>
      <c r="D34" s="68"/>
      <c r="E34" s="68"/>
      <c r="F34" s="68"/>
      <c r="G34" s="68"/>
      <c r="H34" s="69"/>
      <c r="I34" s="31"/>
      <c r="J34" s="33"/>
    </row>
    <row r="35" spans="1:10" s="8" customFormat="1" ht="2.25" hidden="1" customHeight="1" x14ac:dyDescent="0.2">
      <c r="A35" s="72"/>
      <c r="B35" s="74"/>
      <c r="C35" s="70"/>
      <c r="D35" s="60"/>
      <c r="E35" s="60"/>
      <c r="F35" s="64"/>
      <c r="G35" s="44"/>
      <c r="H35" s="44"/>
      <c r="I35" s="10"/>
      <c r="J35" s="33"/>
    </row>
    <row r="36" spans="1:10" s="8" customFormat="1" ht="33" hidden="1" customHeight="1" x14ac:dyDescent="0.2">
      <c r="A36" s="72">
        <v>3</v>
      </c>
      <c r="B36" s="74"/>
      <c r="C36" s="70"/>
      <c r="D36" s="60"/>
      <c r="E36" s="60"/>
      <c r="F36" s="64"/>
      <c r="G36" s="44"/>
      <c r="H36" s="44"/>
      <c r="I36" s="10"/>
      <c r="J36" s="33"/>
    </row>
    <row r="37" spans="1:10" s="8" customFormat="1" ht="31.5" customHeight="1" x14ac:dyDescent="0.2">
      <c r="A37" s="23">
        <v>1</v>
      </c>
      <c r="B37" s="9" t="s">
        <v>59</v>
      </c>
      <c r="C37" s="13" t="s">
        <v>32</v>
      </c>
      <c r="D37" s="26">
        <v>2.2000000000000002</v>
      </c>
      <c r="E37" s="26">
        <v>5</v>
      </c>
      <c r="F37" s="46">
        <f>E37*0.7/2</f>
        <v>1.75</v>
      </c>
      <c r="G37" s="24">
        <f>E37*0.7/2</f>
        <v>1.75</v>
      </c>
      <c r="H37" s="24">
        <f>E37*0.3</f>
        <v>1.5</v>
      </c>
      <c r="I37" s="10"/>
      <c r="J37" s="33"/>
    </row>
    <row r="38" spans="1:10" s="7" customFormat="1" ht="15.75" x14ac:dyDescent="0.25">
      <c r="A38" s="5">
        <v>1</v>
      </c>
      <c r="B38" s="6" t="s">
        <v>3</v>
      </c>
      <c r="C38" s="6"/>
      <c r="D38" s="84">
        <f>SUM(D35:D37)</f>
        <v>2.2000000000000002</v>
      </c>
      <c r="E38" s="84">
        <f>E37</f>
        <v>5</v>
      </c>
      <c r="F38" s="84">
        <f>F37</f>
        <v>1.75</v>
      </c>
      <c r="G38" s="84">
        <f>G37</f>
        <v>1.75</v>
      </c>
      <c r="H38" s="84">
        <f>H37</f>
        <v>1.5</v>
      </c>
      <c r="I38" s="12"/>
      <c r="J38" s="21"/>
    </row>
    <row r="39" spans="1:10" s="7" customFormat="1" ht="18.75" customHeight="1" x14ac:dyDescent="0.25">
      <c r="A39" s="130" t="s">
        <v>55</v>
      </c>
      <c r="B39" s="131"/>
      <c r="C39" s="104"/>
      <c r="D39" s="102"/>
      <c r="E39" s="102"/>
      <c r="F39" s="102"/>
      <c r="G39" s="102"/>
      <c r="H39" s="103"/>
      <c r="I39" s="12"/>
      <c r="J39" s="21"/>
    </row>
    <row r="40" spans="1:10" s="7" customFormat="1" ht="31.5" x14ac:dyDescent="0.25">
      <c r="A40" s="23">
        <v>1</v>
      </c>
      <c r="B40" s="9" t="s">
        <v>56</v>
      </c>
      <c r="C40" s="13" t="s">
        <v>32</v>
      </c>
      <c r="D40" s="24">
        <v>3.2</v>
      </c>
      <c r="E40" s="24">
        <v>5</v>
      </c>
      <c r="F40" s="46">
        <f>E40*0.7/2</f>
        <v>1.75</v>
      </c>
      <c r="G40" s="24">
        <f>E40*0.7/2</f>
        <v>1.75</v>
      </c>
      <c r="H40" s="24">
        <f>E40*0.3</f>
        <v>1.5</v>
      </c>
      <c r="I40" s="12"/>
      <c r="J40" s="21"/>
    </row>
    <row r="41" spans="1:10" s="7" customFormat="1" ht="15.75" x14ac:dyDescent="0.25">
      <c r="A41" s="5">
        <v>1</v>
      </c>
      <c r="B41" s="6" t="s">
        <v>3</v>
      </c>
      <c r="C41" s="6"/>
      <c r="D41" s="84">
        <f>D40</f>
        <v>3.2</v>
      </c>
      <c r="E41" s="84">
        <f>E40</f>
        <v>5</v>
      </c>
      <c r="F41" s="84">
        <f>F40</f>
        <v>1.75</v>
      </c>
      <c r="G41" s="84">
        <f>G40</f>
        <v>1.75</v>
      </c>
      <c r="H41" s="103">
        <f>H40</f>
        <v>1.5</v>
      </c>
      <c r="I41" s="12"/>
      <c r="J41" s="21"/>
    </row>
    <row r="42" spans="1:10" s="8" customFormat="1" ht="17.25" customHeight="1" x14ac:dyDescent="0.2">
      <c r="A42" s="130" t="s">
        <v>13</v>
      </c>
      <c r="B42" s="131"/>
      <c r="C42" s="68"/>
      <c r="D42" s="68"/>
      <c r="E42" s="68"/>
      <c r="F42" s="68"/>
      <c r="G42" s="68"/>
      <c r="H42" s="69"/>
      <c r="I42" s="31"/>
      <c r="J42" s="33"/>
    </row>
    <row r="43" spans="1:10" s="8" customFormat="1" ht="32.25" customHeight="1" x14ac:dyDescent="0.2">
      <c r="A43" s="45">
        <v>1</v>
      </c>
      <c r="B43" s="86" t="s">
        <v>41</v>
      </c>
      <c r="C43" s="13" t="s">
        <v>26</v>
      </c>
      <c r="D43" s="47">
        <v>0.7</v>
      </c>
      <c r="E43" s="47">
        <v>11</v>
      </c>
      <c r="F43" s="46">
        <f>E43*0.7/2</f>
        <v>3.8499999999999996</v>
      </c>
      <c r="G43" s="47">
        <f>E43*0.7/2</f>
        <v>3.8499999999999996</v>
      </c>
      <c r="H43" s="47">
        <f>E43*0.3</f>
        <v>3.3</v>
      </c>
      <c r="I43" s="32"/>
      <c r="J43" s="33"/>
    </row>
    <row r="44" spans="1:10" s="8" customFormat="1" ht="32.25" hidden="1" customHeight="1" x14ac:dyDescent="0.2">
      <c r="A44" s="45">
        <v>3</v>
      </c>
      <c r="B44" s="9"/>
      <c r="C44" s="13"/>
      <c r="D44" s="47"/>
      <c r="E44" s="47"/>
      <c r="F44" s="46"/>
      <c r="G44" s="47"/>
      <c r="H44" s="47"/>
      <c r="I44" s="32"/>
      <c r="J44" s="33"/>
    </row>
    <row r="45" spans="1:10" s="8" customFormat="1" ht="31.5" hidden="1" customHeight="1" x14ac:dyDescent="0.2">
      <c r="A45" s="45">
        <v>4</v>
      </c>
      <c r="B45" s="9"/>
      <c r="C45" s="13"/>
      <c r="D45" s="47"/>
      <c r="E45" s="47"/>
      <c r="F45" s="46"/>
      <c r="G45" s="47"/>
      <c r="H45" s="47"/>
      <c r="I45" s="32"/>
      <c r="J45" s="33"/>
    </row>
    <row r="46" spans="1:10" s="8" customFormat="1" ht="32.25" customHeight="1" x14ac:dyDescent="0.2">
      <c r="A46" s="45">
        <v>2</v>
      </c>
      <c r="B46" s="86" t="s">
        <v>42</v>
      </c>
      <c r="C46" s="13" t="s">
        <v>26</v>
      </c>
      <c r="D46" s="47">
        <v>3.2349999999999999</v>
      </c>
      <c r="E46" s="47">
        <v>150</v>
      </c>
      <c r="F46" s="46">
        <f>E46*0.7/2</f>
        <v>52.5</v>
      </c>
      <c r="G46" s="47">
        <f>E46*0.7/2</f>
        <v>52.5</v>
      </c>
      <c r="H46" s="47">
        <f>E46*0.3</f>
        <v>45</v>
      </c>
      <c r="I46" s="32"/>
      <c r="J46" s="33"/>
    </row>
    <row r="47" spans="1:10" s="8" customFormat="1" ht="32.25" customHeight="1" x14ac:dyDescent="0.2">
      <c r="A47" s="45">
        <v>3</v>
      </c>
      <c r="B47" s="86" t="s">
        <v>70</v>
      </c>
      <c r="C47" s="13" t="s">
        <v>31</v>
      </c>
      <c r="D47" s="47">
        <v>0.18</v>
      </c>
      <c r="E47" s="47">
        <v>5</v>
      </c>
      <c r="F47" s="46">
        <f>E47*0.7/2</f>
        <v>1.75</v>
      </c>
      <c r="G47" s="47">
        <f>E47*0.7/2</f>
        <v>1.75</v>
      </c>
      <c r="H47" s="47">
        <f>E47*0.3</f>
        <v>1.5</v>
      </c>
      <c r="I47" s="32"/>
      <c r="J47" s="33"/>
    </row>
    <row r="48" spans="1:10" s="7" customFormat="1" ht="16.5" customHeight="1" x14ac:dyDescent="0.25">
      <c r="A48" s="5">
        <v>3</v>
      </c>
      <c r="B48" s="6" t="s">
        <v>3</v>
      </c>
      <c r="C48" s="6"/>
      <c r="D48" s="87">
        <f>D47+D46+D43</f>
        <v>4.1150000000000002</v>
      </c>
      <c r="E48" s="87">
        <f>SUM(E43:E47)</f>
        <v>166</v>
      </c>
      <c r="F48" s="87">
        <f>SUM(F43:F47)</f>
        <v>58.1</v>
      </c>
      <c r="G48" s="87">
        <f>SUM(G43:G47)</f>
        <v>58.1</v>
      </c>
      <c r="H48" s="87">
        <f>SUM(H43:H47)</f>
        <v>49.8</v>
      </c>
      <c r="I48" s="16"/>
      <c r="J48" s="21"/>
    </row>
    <row r="49" spans="1:10" s="8" customFormat="1" ht="18" hidden="1" customHeight="1" x14ac:dyDescent="0.2">
      <c r="A49" s="137" t="s">
        <v>14</v>
      </c>
      <c r="B49" s="138"/>
      <c r="C49" s="42"/>
      <c r="D49" s="42"/>
      <c r="E49" s="42"/>
      <c r="F49" s="42"/>
      <c r="G49" s="42"/>
      <c r="H49" s="43"/>
      <c r="I49" s="31"/>
      <c r="J49" s="33"/>
    </row>
    <row r="50" spans="1:10" s="8" customFormat="1" ht="35.25" hidden="1" customHeight="1" x14ac:dyDescent="0.2">
      <c r="A50" s="72">
        <v>1</v>
      </c>
      <c r="B50" s="74"/>
      <c r="C50" s="70"/>
      <c r="D50" s="75"/>
      <c r="E50" s="61"/>
      <c r="F50" s="64"/>
      <c r="G50" s="59"/>
      <c r="H50" s="76"/>
      <c r="I50" s="31"/>
      <c r="J50" s="33"/>
    </row>
    <row r="51" spans="1:10" s="8" customFormat="1" ht="30" hidden="1" customHeight="1" x14ac:dyDescent="0.2">
      <c r="A51" s="72">
        <v>2</v>
      </c>
      <c r="B51" s="74"/>
      <c r="C51" s="70"/>
      <c r="D51" s="75"/>
      <c r="E51" s="61"/>
      <c r="F51" s="64"/>
      <c r="G51" s="59"/>
      <c r="H51" s="76"/>
      <c r="I51" s="31"/>
      <c r="J51" s="33"/>
    </row>
    <row r="52" spans="1:10" s="7" customFormat="1" ht="15.75" hidden="1" x14ac:dyDescent="0.25">
      <c r="A52" s="73">
        <v>1</v>
      </c>
      <c r="B52" s="71" t="s">
        <v>3</v>
      </c>
      <c r="C52" s="71"/>
      <c r="D52" s="62">
        <f>SUM(D50:D51)</f>
        <v>0</v>
      </c>
      <c r="E52" s="62">
        <f>SUM(E50:E51)</f>
        <v>0</v>
      </c>
      <c r="F52" s="62">
        <f>SUM(F50:F51)</f>
        <v>0</v>
      </c>
      <c r="G52" s="62">
        <f>SUM(G50:G51)</f>
        <v>0</v>
      </c>
      <c r="H52" s="62">
        <f>SUM(H50:H51)</f>
        <v>0</v>
      </c>
      <c r="I52" s="12"/>
      <c r="J52" s="21"/>
    </row>
    <row r="53" spans="1:10" s="8" customFormat="1" ht="18.75" hidden="1" customHeight="1" x14ac:dyDescent="0.2">
      <c r="A53" s="142" t="s">
        <v>15</v>
      </c>
      <c r="B53" s="143"/>
      <c r="C53" s="42"/>
      <c r="D53" s="42"/>
      <c r="E53" s="42"/>
      <c r="F53" s="42"/>
      <c r="G53" s="42"/>
      <c r="H53" s="43"/>
      <c r="I53" s="31"/>
      <c r="J53" s="33"/>
    </row>
    <row r="54" spans="1:10" s="8" customFormat="1" ht="30.75" hidden="1" customHeight="1" x14ac:dyDescent="0.2">
      <c r="A54" s="72">
        <v>1</v>
      </c>
      <c r="B54" s="74"/>
      <c r="C54" s="70"/>
      <c r="D54" s="77"/>
      <c r="E54" s="60"/>
      <c r="F54" s="64"/>
      <c r="G54" s="59"/>
      <c r="H54" s="64"/>
      <c r="I54" s="31"/>
      <c r="J54" s="33"/>
    </row>
    <row r="55" spans="1:10" s="8" customFormat="1" ht="30" hidden="1" customHeight="1" x14ac:dyDescent="0.2">
      <c r="A55" s="72">
        <v>2</v>
      </c>
      <c r="B55" s="74"/>
      <c r="C55" s="70"/>
      <c r="D55" s="77"/>
      <c r="E55" s="60"/>
      <c r="F55" s="64"/>
      <c r="G55" s="59"/>
      <c r="H55" s="64"/>
      <c r="I55" s="31"/>
      <c r="J55" s="33"/>
    </row>
    <row r="56" spans="1:10" s="7" customFormat="1" ht="15.75" hidden="1" x14ac:dyDescent="0.25">
      <c r="A56" s="73"/>
      <c r="B56" s="71" t="s">
        <v>3</v>
      </c>
      <c r="C56" s="71"/>
      <c r="D56" s="63">
        <f>SUM(D54:D55)</f>
        <v>0</v>
      </c>
      <c r="E56" s="63">
        <f>SUM(E54:E55)</f>
        <v>0</v>
      </c>
      <c r="F56" s="63">
        <f>SUM(F54:F55)</f>
        <v>0</v>
      </c>
      <c r="G56" s="63">
        <f>SUM(G54:G55)</f>
        <v>0</v>
      </c>
      <c r="H56" s="63">
        <f>SUM(H54:H55)</f>
        <v>0</v>
      </c>
      <c r="I56" s="35"/>
      <c r="J56" s="21"/>
    </row>
    <row r="57" spans="1:10" s="7" customFormat="1" ht="19.5" customHeight="1" x14ac:dyDescent="0.25">
      <c r="A57" s="139" t="s">
        <v>33</v>
      </c>
      <c r="B57" s="140"/>
      <c r="C57" s="140"/>
      <c r="D57" s="140"/>
      <c r="E57" s="140"/>
      <c r="F57" s="140"/>
      <c r="G57" s="140"/>
      <c r="H57" s="141"/>
      <c r="I57" s="35"/>
      <c r="J57" s="21"/>
    </row>
    <row r="58" spans="1:10" s="7" customFormat="1" ht="40.5" customHeight="1" x14ac:dyDescent="0.25">
      <c r="A58" s="23">
        <v>1</v>
      </c>
      <c r="B58" s="107" t="s">
        <v>61</v>
      </c>
      <c r="C58" s="13" t="s">
        <v>25</v>
      </c>
      <c r="D58" s="26">
        <v>5.2312000000000003</v>
      </c>
      <c r="E58" s="26">
        <v>55</v>
      </c>
      <c r="F58" s="46">
        <f>E58*0.7/2</f>
        <v>19.25</v>
      </c>
      <c r="G58" s="47">
        <f>E58*0.7/2</f>
        <v>19.25</v>
      </c>
      <c r="H58" s="24">
        <f>E58*0.3</f>
        <v>16.5</v>
      </c>
      <c r="I58" s="35"/>
      <c r="J58" s="21"/>
    </row>
    <row r="59" spans="1:10" s="7" customFormat="1" ht="32.25" customHeight="1" x14ac:dyDescent="0.25">
      <c r="A59" s="23">
        <v>2</v>
      </c>
      <c r="B59" s="9" t="s">
        <v>60</v>
      </c>
      <c r="C59" s="13" t="s">
        <v>32</v>
      </c>
      <c r="D59" s="26">
        <v>1.3</v>
      </c>
      <c r="E59" s="26">
        <v>2</v>
      </c>
      <c r="F59" s="46">
        <f>E59*0.7/2</f>
        <v>0.7</v>
      </c>
      <c r="G59" s="47">
        <f>E59*0.7/2</f>
        <v>0.7</v>
      </c>
      <c r="H59" s="24">
        <f>E59*0.3</f>
        <v>0.6</v>
      </c>
      <c r="I59" s="35"/>
      <c r="J59" s="21"/>
    </row>
    <row r="60" spans="1:10" s="7" customFormat="1" ht="15.75" x14ac:dyDescent="0.25">
      <c r="A60" s="5">
        <v>2</v>
      </c>
      <c r="B60" s="6" t="s">
        <v>3</v>
      </c>
      <c r="C60" s="13"/>
      <c r="D60" s="89">
        <f>D59+D58</f>
        <v>6.5312000000000001</v>
      </c>
      <c r="E60" s="89">
        <f>SUM(E58:E59)</f>
        <v>57</v>
      </c>
      <c r="F60" s="89">
        <f>SUM(F58:F59)</f>
        <v>19.95</v>
      </c>
      <c r="G60" s="89">
        <f>SUM(G58:G59)</f>
        <v>19.95</v>
      </c>
      <c r="H60" s="90">
        <f>SUM(H58:H59)</f>
        <v>17.100000000000001</v>
      </c>
      <c r="I60" s="35"/>
      <c r="J60" s="21"/>
    </row>
    <row r="61" spans="1:10" s="7" customFormat="1" ht="19.5" customHeight="1" x14ac:dyDescent="0.25">
      <c r="A61" s="139" t="s">
        <v>62</v>
      </c>
      <c r="B61" s="140"/>
      <c r="C61" s="140"/>
      <c r="D61" s="140"/>
      <c r="E61" s="140"/>
      <c r="F61" s="140"/>
      <c r="G61" s="140"/>
      <c r="H61" s="141"/>
      <c r="I61" s="35"/>
      <c r="J61" s="21"/>
    </row>
    <row r="62" spans="1:10" s="7" customFormat="1" ht="23.25" customHeight="1" x14ac:dyDescent="0.25">
      <c r="A62" s="23">
        <v>1</v>
      </c>
      <c r="B62" s="86" t="s">
        <v>73</v>
      </c>
      <c r="C62" s="13" t="s">
        <v>32</v>
      </c>
      <c r="D62" s="26">
        <v>5</v>
      </c>
      <c r="E62" s="26">
        <v>5</v>
      </c>
      <c r="F62" s="46">
        <f>E62*0.7/2</f>
        <v>1.75</v>
      </c>
      <c r="G62" s="47">
        <f>E62*0.7/2</f>
        <v>1.75</v>
      </c>
      <c r="H62" s="24">
        <f>E62*0.3</f>
        <v>1.5</v>
      </c>
      <c r="I62" s="35"/>
      <c r="J62" s="21"/>
    </row>
    <row r="63" spans="1:10" s="7" customFormat="1" ht="15.75" x14ac:dyDescent="0.25">
      <c r="A63" s="101">
        <v>1</v>
      </c>
      <c r="B63" s="6" t="s">
        <v>3</v>
      </c>
      <c r="C63" s="13"/>
      <c r="D63" s="89">
        <f>D62</f>
        <v>5</v>
      </c>
      <c r="E63" s="89">
        <f>E62</f>
        <v>5</v>
      </c>
      <c r="F63" s="89">
        <f>F62</f>
        <v>1.75</v>
      </c>
      <c r="G63" s="89">
        <f>G62</f>
        <v>1.75</v>
      </c>
      <c r="H63" s="90">
        <f>H62</f>
        <v>1.5</v>
      </c>
      <c r="I63" s="35"/>
      <c r="J63" s="21"/>
    </row>
    <row r="64" spans="1:10" s="7" customFormat="1" ht="15.75" x14ac:dyDescent="0.25">
      <c r="A64" s="139" t="s">
        <v>71</v>
      </c>
      <c r="B64" s="145"/>
      <c r="C64" s="96"/>
      <c r="D64" s="109"/>
      <c r="E64" s="109"/>
      <c r="F64" s="109"/>
      <c r="G64" s="109"/>
      <c r="H64" s="90"/>
      <c r="I64" s="35"/>
      <c r="J64" s="21"/>
    </row>
    <row r="65" spans="1:10" s="7" customFormat="1" ht="25.5" customHeight="1" x14ac:dyDescent="0.25">
      <c r="A65" s="23">
        <v>1</v>
      </c>
      <c r="B65" s="86" t="s">
        <v>72</v>
      </c>
      <c r="C65" s="13" t="s">
        <v>31</v>
      </c>
      <c r="D65" s="26">
        <v>7.0000000000000007E-2</v>
      </c>
      <c r="E65" s="26">
        <v>1</v>
      </c>
      <c r="F65" s="25">
        <f>E65*0.3/2</f>
        <v>0.15</v>
      </c>
      <c r="G65" s="24">
        <f>E65*0.3/2</f>
        <v>0.15</v>
      </c>
      <c r="H65" s="24">
        <f>E65*0.7</f>
        <v>0.7</v>
      </c>
      <c r="I65" s="35"/>
      <c r="J65" s="21"/>
    </row>
    <row r="66" spans="1:10" s="7" customFormat="1" ht="15.75" x14ac:dyDescent="0.25">
      <c r="A66" s="5">
        <v>1</v>
      </c>
      <c r="B66" s="6" t="s">
        <v>3</v>
      </c>
      <c r="C66" s="13"/>
      <c r="D66" s="89">
        <f>D65</f>
        <v>7.0000000000000007E-2</v>
      </c>
      <c r="E66" s="89">
        <f>E65</f>
        <v>1</v>
      </c>
      <c r="F66" s="89">
        <f>F65</f>
        <v>0.15</v>
      </c>
      <c r="G66" s="89">
        <f>G65</f>
        <v>0.15</v>
      </c>
      <c r="H66" s="90">
        <f>H65</f>
        <v>0.7</v>
      </c>
      <c r="I66" s="35"/>
      <c r="J66" s="21"/>
    </row>
    <row r="67" spans="1:10" s="8" customFormat="1" ht="18" customHeight="1" x14ac:dyDescent="0.2">
      <c r="A67" s="130" t="s">
        <v>16</v>
      </c>
      <c r="B67" s="131"/>
      <c r="C67" s="42"/>
      <c r="D67" s="42"/>
      <c r="E67" s="42"/>
      <c r="F67" s="42"/>
      <c r="G67" s="42"/>
      <c r="H67" s="43"/>
      <c r="I67" s="31"/>
      <c r="J67" s="33"/>
    </row>
    <row r="68" spans="1:10" s="8" customFormat="1" ht="48.75" customHeight="1" x14ac:dyDescent="0.2">
      <c r="A68" s="23">
        <v>1</v>
      </c>
      <c r="B68" s="86" t="s">
        <v>67</v>
      </c>
      <c r="C68" s="13" t="s">
        <v>25</v>
      </c>
      <c r="D68" s="24">
        <v>1.169</v>
      </c>
      <c r="E68" s="24">
        <v>66.900000000000006</v>
      </c>
      <c r="F68" s="46">
        <f>E68*0.7/2</f>
        <v>23.414999999999999</v>
      </c>
      <c r="G68" s="47">
        <f>E68*0.7/2</f>
        <v>23.414999999999999</v>
      </c>
      <c r="H68" s="24">
        <f>E68*0.3</f>
        <v>20.07</v>
      </c>
      <c r="I68" s="10"/>
      <c r="J68" s="33"/>
    </row>
    <row r="69" spans="1:10" s="8" customFormat="1" ht="33.75" customHeight="1" x14ac:dyDescent="0.2">
      <c r="A69" s="88">
        <v>2</v>
      </c>
      <c r="B69" s="86" t="s">
        <v>43</v>
      </c>
      <c r="C69" s="13" t="s">
        <v>26</v>
      </c>
      <c r="D69" s="24">
        <v>2.6</v>
      </c>
      <c r="E69" s="24">
        <v>51</v>
      </c>
      <c r="F69" s="46">
        <f>E69*0.7/2</f>
        <v>17.849999999999998</v>
      </c>
      <c r="G69" s="47">
        <f>E69*0.7/2</f>
        <v>17.849999999999998</v>
      </c>
      <c r="H69" s="24">
        <f>E69*0.3</f>
        <v>15.299999999999999</v>
      </c>
      <c r="I69" s="10"/>
      <c r="J69" s="33"/>
    </row>
    <row r="70" spans="1:10" s="7" customFormat="1" ht="15.75" x14ac:dyDescent="0.25">
      <c r="A70" s="5">
        <v>2</v>
      </c>
      <c r="B70" s="6" t="s">
        <v>3</v>
      </c>
      <c r="C70" s="6"/>
      <c r="D70" s="84">
        <f>D69+D68</f>
        <v>3.7690000000000001</v>
      </c>
      <c r="E70" s="84">
        <f>E69+E68</f>
        <v>117.9</v>
      </c>
      <c r="F70" s="84">
        <f>F69+F68</f>
        <v>41.265000000000001</v>
      </c>
      <c r="G70" s="84">
        <f>G69+G68</f>
        <v>41.265000000000001</v>
      </c>
      <c r="H70" s="84">
        <f>H69+H68</f>
        <v>35.369999999999997</v>
      </c>
      <c r="I70" s="12"/>
      <c r="J70" s="21"/>
    </row>
    <row r="71" spans="1:10" s="8" customFormat="1" ht="17.25" customHeight="1" x14ac:dyDescent="0.2">
      <c r="A71" s="130" t="s">
        <v>17</v>
      </c>
      <c r="B71" s="131"/>
      <c r="C71" s="96"/>
      <c r="D71" s="97"/>
      <c r="E71" s="97"/>
      <c r="F71" s="98"/>
      <c r="G71" s="98"/>
      <c r="H71" s="99"/>
      <c r="I71" s="32"/>
      <c r="J71" s="33"/>
    </row>
    <row r="72" spans="1:10" s="8" customFormat="1" ht="31.5" customHeight="1" x14ac:dyDescent="0.2">
      <c r="A72" s="91">
        <v>1</v>
      </c>
      <c r="B72" s="108" t="s">
        <v>44</v>
      </c>
      <c r="C72" s="13" t="s">
        <v>25</v>
      </c>
      <c r="D72" s="92">
        <v>1.8835</v>
      </c>
      <c r="E72" s="24">
        <v>5</v>
      </c>
      <c r="F72" s="47">
        <f>E72*0.7/2</f>
        <v>1.75</v>
      </c>
      <c r="G72" s="47">
        <f>E72*0.7/2</f>
        <v>1.75</v>
      </c>
      <c r="H72" s="47">
        <f>E72*0.3</f>
        <v>1.5</v>
      </c>
      <c r="I72" s="32"/>
      <c r="J72" s="33"/>
    </row>
    <row r="73" spans="1:10" s="8" customFormat="1" ht="50.25" customHeight="1" x14ac:dyDescent="0.2">
      <c r="A73" s="91">
        <v>2</v>
      </c>
      <c r="B73" s="108" t="s">
        <v>45</v>
      </c>
      <c r="C73" s="13" t="s">
        <v>26</v>
      </c>
      <c r="D73" s="92">
        <v>3.5</v>
      </c>
      <c r="E73" s="24">
        <v>30</v>
      </c>
      <c r="F73" s="47">
        <f>E73*0.7/2</f>
        <v>10.5</v>
      </c>
      <c r="G73" s="47">
        <f>E73*0.7/2</f>
        <v>10.5</v>
      </c>
      <c r="H73" s="47">
        <f>E73*0.3</f>
        <v>9</v>
      </c>
      <c r="I73" s="32"/>
      <c r="J73" s="33"/>
    </row>
    <row r="74" spans="1:10" s="7" customFormat="1" ht="19.5" customHeight="1" x14ac:dyDescent="0.25">
      <c r="A74" s="93">
        <v>2</v>
      </c>
      <c r="B74" s="94" t="s">
        <v>3</v>
      </c>
      <c r="C74" s="6"/>
      <c r="D74" s="84">
        <f>SUM(D72:D73)</f>
        <v>5.3834999999999997</v>
      </c>
      <c r="E74" s="84">
        <f>SUM(E72:E73)</f>
        <v>35</v>
      </c>
      <c r="F74" s="84">
        <f>SUM(F72:F73)</f>
        <v>12.25</v>
      </c>
      <c r="G74" s="84">
        <f>G73+G72</f>
        <v>12.25</v>
      </c>
      <c r="H74" s="84">
        <f>H73+H72</f>
        <v>10.5</v>
      </c>
      <c r="I74" s="12"/>
      <c r="J74" s="21"/>
    </row>
    <row r="75" spans="1:10" s="7" customFormat="1" ht="18.75" hidden="1" customHeight="1" x14ac:dyDescent="0.25">
      <c r="A75" s="142" t="s">
        <v>28</v>
      </c>
      <c r="B75" s="143"/>
      <c r="C75" s="42"/>
      <c r="D75" s="42"/>
      <c r="E75" s="42"/>
      <c r="F75" s="42"/>
      <c r="G75" s="42"/>
      <c r="H75" s="43"/>
      <c r="I75" s="12"/>
      <c r="J75" s="21"/>
    </row>
    <row r="76" spans="1:10" s="7" customFormat="1" ht="31.5" hidden="1" customHeight="1" x14ac:dyDescent="0.25">
      <c r="A76" s="72">
        <v>1</v>
      </c>
      <c r="B76" s="74"/>
      <c r="C76" s="70"/>
      <c r="D76" s="60"/>
      <c r="E76" s="64"/>
      <c r="F76" s="64"/>
      <c r="G76" s="60"/>
      <c r="H76" s="60"/>
      <c r="I76" s="12"/>
      <c r="J76" s="21"/>
    </row>
    <row r="77" spans="1:10" s="7" customFormat="1" ht="36" hidden="1" customHeight="1" x14ac:dyDescent="0.25">
      <c r="A77" s="72">
        <v>2</v>
      </c>
      <c r="B77" s="74"/>
      <c r="C77" s="70"/>
      <c r="D77" s="60"/>
      <c r="E77" s="60"/>
      <c r="F77" s="64"/>
      <c r="G77" s="60"/>
      <c r="H77" s="60"/>
      <c r="I77" s="12"/>
      <c r="J77" s="21"/>
    </row>
    <row r="78" spans="1:10" s="7" customFormat="1" ht="15.75" hidden="1" x14ac:dyDescent="0.25">
      <c r="A78" s="73">
        <v>0</v>
      </c>
      <c r="B78" s="71" t="s">
        <v>3</v>
      </c>
      <c r="C78" s="71"/>
      <c r="D78" s="63">
        <f>SUM(D76:D77)</f>
        <v>0</v>
      </c>
      <c r="E78" s="63">
        <f>SUM(E76:E77)</f>
        <v>0</v>
      </c>
      <c r="F78" s="63">
        <f>SUM(F76:F77)</f>
        <v>0</v>
      </c>
      <c r="G78" s="63">
        <f>SUM(G76:G77)</f>
        <v>0</v>
      </c>
      <c r="H78" s="63">
        <f>SUM(H76:H77)</f>
        <v>0</v>
      </c>
      <c r="I78" s="12"/>
      <c r="J78" s="21"/>
    </row>
    <row r="79" spans="1:10" s="8" customFormat="1" ht="18.75" customHeight="1" x14ac:dyDescent="0.2">
      <c r="A79" s="146" t="s">
        <v>18</v>
      </c>
      <c r="B79" s="147"/>
      <c r="C79" s="68"/>
      <c r="D79" s="68"/>
      <c r="E79" s="68"/>
      <c r="F79" s="68"/>
      <c r="G79" s="68"/>
      <c r="H79" s="69"/>
      <c r="I79" s="31"/>
      <c r="J79" s="33"/>
    </row>
    <row r="80" spans="1:10" s="8" customFormat="1" ht="48" customHeight="1" x14ac:dyDescent="0.2">
      <c r="A80" s="48">
        <v>1</v>
      </c>
      <c r="B80" s="9" t="s">
        <v>46</v>
      </c>
      <c r="C80" s="13" t="s">
        <v>26</v>
      </c>
      <c r="D80" s="49">
        <v>1.75</v>
      </c>
      <c r="E80" s="95">
        <v>100</v>
      </c>
      <c r="F80" s="46">
        <f>E80*0.7/2</f>
        <v>35</v>
      </c>
      <c r="G80" s="26">
        <f>E80*0.7/2</f>
        <v>35</v>
      </c>
      <c r="H80" s="49">
        <f>E80*0.3</f>
        <v>30</v>
      </c>
      <c r="I80" s="34"/>
      <c r="J80" s="33"/>
    </row>
    <row r="81" spans="1:10" s="8" customFormat="1" ht="62.25" customHeight="1" x14ac:dyDescent="0.2">
      <c r="A81" s="48">
        <v>2</v>
      </c>
      <c r="B81" s="9" t="s">
        <v>47</v>
      </c>
      <c r="C81" s="13" t="s">
        <v>26</v>
      </c>
      <c r="D81" s="49">
        <v>2.7</v>
      </c>
      <c r="E81" s="95">
        <v>10</v>
      </c>
      <c r="F81" s="46">
        <f>E81*0.7/2</f>
        <v>3.5</v>
      </c>
      <c r="G81" s="26">
        <f>E81*0.7/2</f>
        <v>3.5</v>
      </c>
      <c r="H81" s="49">
        <f>E81*0.3</f>
        <v>3</v>
      </c>
      <c r="I81" s="34"/>
      <c r="J81" s="33"/>
    </row>
    <row r="82" spans="1:10" s="8" customFormat="1" ht="32.25" hidden="1" customHeight="1" x14ac:dyDescent="0.2">
      <c r="A82" s="50"/>
      <c r="B82" s="9"/>
      <c r="C82" s="85"/>
      <c r="D82" s="49"/>
      <c r="E82" s="46"/>
      <c r="F82" s="46"/>
      <c r="G82" s="26"/>
      <c r="H82" s="49"/>
      <c r="I82" s="34"/>
      <c r="J82" s="33"/>
    </row>
    <row r="83" spans="1:10" s="7" customFormat="1" ht="15.75" x14ac:dyDescent="0.25">
      <c r="A83" s="5">
        <v>2</v>
      </c>
      <c r="B83" s="6" t="s">
        <v>3</v>
      </c>
      <c r="C83" s="6"/>
      <c r="D83" s="84">
        <f>SUM(D80:D82)</f>
        <v>4.45</v>
      </c>
      <c r="E83" s="84">
        <f>SUM(E80:E82)</f>
        <v>110</v>
      </c>
      <c r="F83" s="84">
        <f>SUM(F80:F82)</f>
        <v>38.5</v>
      </c>
      <c r="G83" s="84">
        <f>SUM(G80:G82)</f>
        <v>38.5</v>
      </c>
      <c r="H83" s="84">
        <f>SUM(H80:H82)</f>
        <v>33</v>
      </c>
      <c r="I83" s="12"/>
      <c r="J83" s="21"/>
    </row>
    <row r="84" spans="1:10" s="8" customFormat="1" ht="16.5" customHeight="1" x14ac:dyDescent="0.2">
      <c r="A84" s="130" t="s">
        <v>19</v>
      </c>
      <c r="B84" s="131"/>
      <c r="C84" s="68"/>
      <c r="D84" s="68"/>
      <c r="E84" s="68"/>
      <c r="F84" s="68"/>
      <c r="G84" s="68"/>
      <c r="H84" s="69"/>
      <c r="I84" s="31"/>
      <c r="J84" s="33"/>
    </row>
    <row r="85" spans="1:10" s="8" customFormat="1" ht="32.25" customHeight="1" x14ac:dyDescent="0.2">
      <c r="A85" s="23">
        <v>1</v>
      </c>
      <c r="B85" s="86" t="s">
        <v>48</v>
      </c>
      <c r="C85" s="13" t="s">
        <v>25</v>
      </c>
      <c r="D85" s="79">
        <v>1.85</v>
      </c>
      <c r="E85" s="46">
        <v>150</v>
      </c>
      <c r="F85" s="95">
        <f>E85*0.7/2</f>
        <v>52.5</v>
      </c>
      <c r="G85" s="49">
        <f>E85*0.7/2</f>
        <v>52.5</v>
      </c>
      <c r="H85" s="49">
        <f>E85*0.3</f>
        <v>45</v>
      </c>
      <c r="I85" s="31"/>
      <c r="J85" s="33"/>
    </row>
    <row r="86" spans="1:10" s="8" customFormat="1" ht="32.25" customHeight="1" x14ac:dyDescent="0.2">
      <c r="A86" s="23">
        <v>2</v>
      </c>
      <c r="B86" s="86" t="s">
        <v>63</v>
      </c>
      <c r="C86" s="13" t="s">
        <v>32</v>
      </c>
      <c r="D86" s="79">
        <v>0.6</v>
      </c>
      <c r="E86" s="46">
        <v>1</v>
      </c>
      <c r="F86" s="95">
        <f>E86*0.7/2</f>
        <v>0.35</v>
      </c>
      <c r="G86" s="49">
        <f>E86*0.7/2</f>
        <v>0.35</v>
      </c>
      <c r="H86" s="49">
        <f>E86*0.3</f>
        <v>0.3</v>
      </c>
      <c r="I86" s="31"/>
      <c r="J86" s="33"/>
    </row>
    <row r="87" spans="1:10" s="7" customFormat="1" ht="15.75" x14ac:dyDescent="0.25">
      <c r="A87" s="5">
        <v>2</v>
      </c>
      <c r="B87" s="6" t="s">
        <v>3</v>
      </c>
      <c r="C87" s="6"/>
      <c r="D87" s="84">
        <f>D86+D85</f>
        <v>2.4500000000000002</v>
      </c>
      <c r="E87" s="87">
        <f>E86+E85</f>
        <v>151</v>
      </c>
      <c r="F87" s="84">
        <f>F86+F85</f>
        <v>52.85</v>
      </c>
      <c r="G87" s="84">
        <f>G86+G85</f>
        <v>52.85</v>
      </c>
      <c r="H87" s="84">
        <f>H86+H85</f>
        <v>45.3</v>
      </c>
      <c r="I87" s="12"/>
      <c r="J87" s="21"/>
    </row>
    <row r="88" spans="1:10" s="8" customFormat="1" ht="18.75" customHeight="1" x14ac:dyDescent="0.2">
      <c r="A88" s="130" t="s">
        <v>20</v>
      </c>
      <c r="B88" s="131"/>
      <c r="C88" s="68"/>
      <c r="D88" s="68"/>
      <c r="E88" s="68"/>
      <c r="F88" s="68"/>
      <c r="G88" s="68"/>
      <c r="H88" s="69"/>
      <c r="I88" s="31"/>
      <c r="J88" s="33"/>
    </row>
    <row r="89" spans="1:10" s="8" customFormat="1" ht="33" customHeight="1" x14ac:dyDescent="0.2">
      <c r="A89" s="23">
        <v>1</v>
      </c>
      <c r="B89" s="107" t="s">
        <v>36</v>
      </c>
      <c r="C89" s="13" t="s">
        <v>25</v>
      </c>
      <c r="D89" s="49">
        <v>2.5390000000000001</v>
      </c>
      <c r="E89" s="51">
        <v>75.8</v>
      </c>
      <c r="F89" s="95">
        <f>E89*0.7/2</f>
        <v>26.529999999999998</v>
      </c>
      <c r="G89" s="49">
        <f>E89*0.7/2</f>
        <v>26.529999999999998</v>
      </c>
      <c r="H89" s="49">
        <f>E89*0.3</f>
        <v>22.74</v>
      </c>
      <c r="I89" s="31"/>
      <c r="J89" s="33"/>
    </row>
    <row r="90" spans="1:10" s="8" customFormat="1" ht="33" customHeight="1" x14ac:dyDescent="0.2">
      <c r="A90" s="23">
        <v>2</v>
      </c>
      <c r="B90" s="107" t="s">
        <v>64</v>
      </c>
      <c r="C90" s="13" t="s">
        <v>32</v>
      </c>
      <c r="D90" s="49">
        <v>3.6</v>
      </c>
      <c r="E90" s="51">
        <v>2</v>
      </c>
      <c r="F90" s="95">
        <f>E90*0.7/2</f>
        <v>0.7</v>
      </c>
      <c r="G90" s="49">
        <f>E90*0.7/2</f>
        <v>0.7</v>
      </c>
      <c r="H90" s="49">
        <f>E90*0.3</f>
        <v>0.6</v>
      </c>
      <c r="I90" s="31"/>
      <c r="J90" s="33"/>
    </row>
    <row r="91" spans="1:10" s="7" customFormat="1" ht="15.75" x14ac:dyDescent="0.25">
      <c r="A91" s="5">
        <v>2</v>
      </c>
      <c r="B91" s="6" t="s">
        <v>3</v>
      </c>
      <c r="C91" s="6"/>
      <c r="D91" s="36">
        <f>D90+D89</f>
        <v>6.1390000000000002</v>
      </c>
      <c r="E91" s="36">
        <f>SUM(E89:E90)</f>
        <v>77.8</v>
      </c>
      <c r="F91" s="36">
        <f>SUM(F89:F90)</f>
        <v>27.229999999999997</v>
      </c>
      <c r="G91" s="36">
        <f>SUM(G89:G90)</f>
        <v>27.229999999999997</v>
      </c>
      <c r="H91" s="36">
        <f>SUM(H89:H90)</f>
        <v>23.34</v>
      </c>
      <c r="I91" s="37"/>
      <c r="J91" s="21"/>
    </row>
    <row r="92" spans="1:10" s="8" customFormat="1" ht="18" customHeight="1" x14ac:dyDescent="0.2">
      <c r="A92" s="130" t="s">
        <v>21</v>
      </c>
      <c r="B92" s="131"/>
      <c r="C92" s="68"/>
      <c r="D92" s="68"/>
      <c r="E92" s="68"/>
      <c r="F92" s="68"/>
      <c r="G92" s="68"/>
      <c r="H92" s="69"/>
      <c r="I92" s="31"/>
      <c r="J92" s="33"/>
    </row>
    <row r="93" spans="1:10" s="8" customFormat="1" ht="33" customHeight="1" x14ac:dyDescent="0.2">
      <c r="A93" s="23">
        <v>1</v>
      </c>
      <c r="B93" s="9" t="s">
        <v>51</v>
      </c>
      <c r="C93" s="13" t="s">
        <v>26</v>
      </c>
      <c r="D93" s="47">
        <v>0.2</v>
      </c>
      <c r="E93" s="47">
        <v>20</v>
      </c>
      <c r="F93" s="46">
        <f>E93*0.7/2</f>
        <v>7</v>
      </c>
      <c r="G93" s="47">
        <f>E93*0.7/2</f>
        <v>7</v>
      </c>
      <c r="H93" s="47">
        <f>E93*0.3</f>
        <v>6</v>
      </c>
      <c r="I93" s="32"/>
      <c r="J93" s="33"/>
    </row>
    <row r="94" spans="1:10" s="8" customFormat="1" ht="54.75" customHeight="1" x14ac:dyDescent="0.2">
      <c r="A94" s="23">
        <v>2</v>
      </c>
      <c r="B94" s="9" t="s">
        <v>66</v>
      </c>
      <c r="C94" s="13" t="s">
        <v>25</v>
      </c>
      <c r="D94" s="47"/>
      <c r="E94" s="47">
        <v>10</v>
      </c>
      <c r="F94" s="46">
        <f>E94*0.7/2</f>
        <v>3.5</v>
      </c>
      <c r="G94" s="47">
        <f>E94*0.7/2</f>
        <v>3.5</v>
      </c>
      <c r="H94" s="47">
        <f>E94*0.3</f>
        <v>3</v>
      </c>
      <c r="I94" s="32"/>
      <c r="J94" s="33"/>
    </row>
    <row r="95" spans="1:10" s="8" customFormat="1" ht="39.75" customHeight="1" x14ac:dyDescent="0.2">
      <c r="A95" s="23">
        <v>3</v>
      </c>
      <c r="B95" s="9" t="s">
        <v>65</v>
      </c>
      <c r="C95" s="13" t="s">
        <v>31</v>
      </c>
      <c r="D95" s="47">
        <v>2.5</v>
      </c>
      <c r="E95" s="47">
        <v>5</v>
      </c>
      <c r="F95" s="46">
        <f>E95*0.7/2</f>
        <v>1.75</v>
      </c>
      <c r="G95" s="47">
        <f>E95*0.7/2</f>
        <v>1.75</v>
      </c>
      <c r="H95" s="47">
        <f>E95*0.3</f>
        <v>1.5</v>
      </c>
      <c r="I95" s="32"/>
      <c r="J95" s="33"/>
    </row>
    <row r="96" spans="1:10" s="7" customFormat="1" ht="15.75" x14ac:dyDescent="0.25">
      <c r="A96" s="5">
        <v>3</v>
      </c>
      <c r="B96" s="6" t="s">
        <v>3</v>
      </c>
      <c r="C96" s="6"/>
      <c r="D96" s="36">
        <f>SUM(D93:D95)</f>
        <v>2.7</v>
      </c>
      <c r="E96" s="36">
        <f>SUM(E93:E95)</f>
        <v>35</v>
      </c>
      <c r="F96" s="36">
        <f>SUM(F93:F95)</f>
        <v>12.25</v>
      </c>
      <c r="G96" s="36">
        <f>SUM(G93:G95)</f>
        <v>12.25</v>
      </c>
      <c r="H96" s="36">
        <f>SUM(H93:H95)</f>
        <v>10.5</v>
      </c>
      <c r="I96" s="37"/>
      <c r="J96" s="21"/>
    </row>
    <row r="97" spans="1:10" s="8" customFormat="1" ht="18.75" customHeight="1" x14ac:dyDescent="0.2">
      <c r="A97" s="130" t="s">
        <v>22</v>
      </c>
      <c r="B97" s="131"/>
      <c r="C97" s="68"/>
      <c r="D97" s="68"/>
      <c r="E97" s="68"/>
      <c r="F97" s="68"/>
      <c r="G97" s="68"/>
      <c r="H97" s="69"/>
      <c r="I97" s="31"/>
      <c r="J97" s="33"/>
    </row>
    <row r="98" spans="1:10" s="8" customFormat="1" ht="35.25" customHeight="1" x14ac:dyDescent="0.2">
      <c r="A98" s="23">
        <v>1</v>
      </c>
      <c r="B98" s="9" t="s">
        <v>75</v>
      </c>
      <c r="C98" s="13" t="s">
        <v>32</v>
      </c>
      <c r="D98" s="47">
        <v>6.25</v>
      </c>
      <c r="E98" s="47">
        <v>5</v>
      </c>
      <c r="F98" s="25">
        <f>E98*0.7/2</f>
        <v>1.75</v>
      </c>
      <c r="G98" s="24">
        <f>E98*0.7/2</f>
        <v>1.75</v>
      </c>
      <c r="H98" s="47">
        <f>E98*0.3</f>
        <v>1.5</v>
      </c>
      <c r="I98" s="10"/>
      <c r="J98" s="33"/>
    </row>
    <row r="99" spans="1:10" s="8" customFormat="1" ht="32.25" hidden="1" customHeight="1" x14ac:dyDescent="0.2">
      <c r="A99" s="23"/>
      <c r="B99" s="9"/>
      <c r="C99" s="13"/>
      <c r="D99" s="47"/>
      <c r="E99" s="47"/>
      <c r="F99" s="25"/>
      <c r="G99" s="24"/>
      <c r="H99" s="24"/>
      <c r="I99" s="10"/>
      <c r="J99" s="33"/>
    </row>
    <row r="100" spans="1:10" s="7" customFormat="1" ht="18" customHeight="1" x14ac:dyDescent="0.25">
      <c r="A100" s="5">
        <v>1</v>
      </c>
      <c r="B100" s="6" t="s">
        <v>3</v>
      </c>
      <c r="C100" s="6"/>
      <c r="D100" s="36">
        <f>SUM(D98:D98)</f>
        <v>6.25</v>
      </c>
      <c r="E100" s="36">
        <f>SUM(E98:E99)</f>
        <v>5</v>
      </c>
      <c r="F100" s="36">
        <f>SUM(F98:F99)</f>
        <v>1.75</v>
      </c>
      <c r="G100" s="36">
        <f>SUM(G98:G99)</f>
        <v>1.75</v>
      </c>
      <c r="H100" s="36">
        <f>SUM(H98:H99)</f>
        <v>1.5</v>
      </c>
      <c r="I100" s="37"/>
      <c r="J100" s="21"/>
    </row>
    <row r="101" spans="1:10" s="7" customFormat="1" ht="16.5" customHeight="1" x14ac:dyDescent="0.25">
      <c r="A101" s="130" t="s">
        <v>23</v>
      </c>
      <c r="B101" s="131"/>
      <c r="C101" s="68"/>
      <c r="D101" s="68"/>
      <c r="E101" s="68"/>
      <c r="F101" s="68"/>
      <c r="G101" s="68"/>
      <c r="H101" s="69"/>
      <c r="I101" s="31"/>
      <c r="J101" s="21"/>
    </row>
    <row r="102" spans="1:10" s="7" customFormat="1" ht="40.5" customHeight="1" x14ac:dyDescent="0.25">
      <c r="A102" s="91">
        <v>1</v>
      </c>
      <c r="B102" s="9" t="s">
        <v>57</v>
      </c>
      <c r="C102" s="13" t="s">
        <v>31</v>
      </c>
      <c r="D102" s="100">
        <v>3.5000000000000003E-2</v>
      </c>
      <c r="E102" s="100">
        <v>1</v>
      </c>
      <c r="F102" s="25">
        <f>E102*0.3/2</f>
        <v>0.15</v>
      </c>
      <c r="G102" s="24">
        <f>E102*0.3/2</f>
        <v>0.15</v>
      </c>
      <c r="H102" s="92">
        <f>E102*0.7</f>
        <v>0.7</v>
      </c>
      <c r="I102" s="31"/>
      <c r="J102" s="21"/>
    </row>
    <row r="103" spans="1:10" s="7" customFormat="1" ht="36.75" hidden="1" customHeight="1" x14ac:dyDescent="0.25">
      <c r="A103" s="91"/>
      <c r="B103" s="9"/>
      <c r="C103" s="13"/>
      <c r="D103" s="100"/>
      <c r="E103" s="100"/>
      <c r="F103" s="25"/>
      <c r="G103" s="24"/>
      <c r="H103" s="92"/>
      <c r="I103" s="31"/>
      <c r="J103" s="21"/>
    </row>
    <row r="104" spans="1:10" s="8" customFormat="1" ht="36.75" hidden="1" customHeight="1" x14ac:dyDescent="0.2">
      <c r="A104" s="91"/>
      <c r="B104" s="9"/>
      <c r="C104" s="13"/>
      <c r="D104" s="100"/>
      <c r="E104" s="100"/>
      <c r="F104" s="25"/>
      <c r="G104" s="24"/>
      <c r="H104" s="92"/>
      <c r="I104" s="10"/>
      <c r="J104" s="33"/>
    </row>
    <row r="105" spans="1:10" s="7" customFormat="1" ht="15.75" x14ac:dyDescent="0.25">
      <c r="A105" s="5">
        <v>1</v>
      </c>
      <c r="B105" s="6" t="s">
        <v>3</v>
      </c>
      <c r="C105" s="6"/>
      <c r="D105" s="36">
        <f>SUM(D102:D104)</f>
        <v>3.5000000000000003E-2</v>
      </c>
      <c r="E105" s="36">
        <f>SUM(E102:E104)</f>
        <v>1</v>
      </c>
      <c r="F105" s="36">
        <f>SUM(F102:F104)</f>
        <v>0.15</v>
      </c>
      <c r="G105" s="36">
        <f>SUM(G102:G104)</f>
        <v>0.15</v>
      </c>
      <c r="H105" s="36">
        <f>SUM(H102:H104)</f>
        <v>0.7</v>
      </c>
      <c r="I105" s="37"/>
      <c r="J105" s="21"/>
    </row>
    <row r="106" spans="1:10" s="8" customFormat="1" ht="19.5" customHeight="1" x14ac:dyDescent="0.2">
      <c r="A106" s="130" t="s">
        <v>24</v>
      </c>
      <c r="B106" s="131"/>
      <c r="C106" s="68"/>
      <c r="D106" s="68"/>
      <c r="E106" s="68"/>
      <c r="F106" s="68"/>
      <c r="G106" s="68"/>
      <c r="H106" s="69"/>
      <c r="I106" s="31"/>
      <c r="J106" s="33"/>
    </row>
    <row r="107" spans="1:10" s="8" customFormat="1" ht="42" customHeight="1" x14ac:dyDescent="0.2">
      <c r="A107" s="45">
        <v>1</v>
      </c>
      <c r="B107" s="9" t="s">
        <v>49</v>
      </c>
      <c r="C107" s="13" t="s">
        <v>25</v>
      </c>
      <c r="D107" s="26">
        <v>2.4500000000000002</v>
      </c>
      <c r="E107" s="26">
        <v>230</v>
      </c>
      <c r="F107" s="46">
        <f>E107*0.7/2</f>
        <v>80.5</v>
      </c>
      <c r="G107" s="46">
        <f>E107*0.7/2</f>
        <v>80.5</v>
      </c>
      <c r="H107" s="46">
        <f>E107*0.3</f>
        <v>69</v>
      </c>
      <c r="I107" s="31"/>
      <c r="J107" s="33"/>
    </row>
    <row r="108" spans="1:10" s="8" customFormat="1" ht="56.25" customHeight="1" x14ac:dyDescent="0.2">
      <c r="A108" s="45">
        <v>2</v>
      </c>
      <c r="B108" s="9" t="s">
        <v>50</v>
      </c>
      <c r="C108" s="13" t="s">
        <v>25</v>
      </c>
      <c r="D108" s="26">
        <v>5</v>
      </c>
      <c r="E108" s="26">
        <v>41.107999999999997</v>
      </c>
      <c r="F108" s="46">
        <f>E108*0.7/2</f>
        <v>14.387799999999999</v>
      </c>
      <c r="G108" s="46">
        <f>E108*0.7/2</f>
        <v>14.387799999999999</v>
      </c>
      <c r="H108" s="46">
        <f>E108*0.3</f>
        <v>12.332399999999998</v>
      </c>
      <c r="I108" s="31"/>
      <c r="J108" s="33"/>
    </row>
    <row r="109" spans="1:10" s="8" customFormat="1" ht="34.5" hidden="1" customHeight="1" x14ac:dyDescent="0.2">
      <c r="A109" s="45"/>
      <c r="B109" s="9"/>
      <c r="C109" s="13"/>
      <c r="D109" s="26"/>
      <c r="E109" s="26"/>
      <c r="F109" s="46"/>
      <c r="G109" s="46"/>
      <c r="H109" s="46"/>
      <c r="I109" s="31"/>
      <c r="J109" s="33"/>
    </row>
    <row r="110" spans="1:10" s="8" customFormat="1" ht="34.5" customHeight="1" x14ac:dyDescent="0.2">
      <c r="A110" s="45">
        <v>3</v>
      </c>
      <c r="B110" s="9" t="s">
        <v>74</v>
      </c>
      <c r="C110" s="13" t="s">
        <v>31</v>
      </c>
      <c r="D110" s="26">
        <v>0.15</v>
      </c>
      <c r="E110" s="26">
        <v>1</v>
      </c>
      <c r="F110" s="46">
        <f>E110*0.7/2</f>
        <v>0.35</v>
      </c>
      <c r="G110" s="46">
        <f>E110*0.7/2</f>
        <v>0.35</v>
      </c>
      <c r="H110" s="46">
        <f>E110*0.3</f>
        <v>0.3</v>
      </c>
      <c r="I110" s="31"/>
      <c r="J110" s="33"/>
    </row>
    <row r="111" spans="1:10" s="39" customFormat="1" ht="15" customHeight="1" x14ac:dyDescent="0.25">
      <c r="A111" s="5">
        <v>3</v>
      </c>
      <c r="B111" s="6" t="s">
        <v>3</v>
      </c>
      <c r="C111" s="6"/>
      <c r="D111" s="36">
        <f>D110+D108+D107</f>
        <v>7.6000000000000005</v>
      </c>
      <c r="E111" s="36">
        <f>E110+E108+E107</f>
        <v>272.108</v>
      </c>
      <c r="F111" s="36">
        <f>F110+F108+F107</f>
        <v>95.237799999999993</v>
      </c>
      <c r="G111" s="36">
        <f>G110+G108+G107</f>
        <v>95.237799999999993</v>
      </c>
      <c r="H111" s="36">
        <f>H110+H108+H107</f>
        <v>81.632400000000004</v>
      </c>
      <c r="I111" s="37"/>
      <c r="J111" s="38"/>
    </row>
    <row r="112" spans="1:10" s="39" customFormat="1" ht="15.75" hidden="1" customHeight="1" x14ac:dyDescent="0.25">
      <c r="A112" s="129">
        <f>A10+A14+A19+A26+A33+A38+A41+A48+A60+A63+A66+A70+A74+A83+A87+A91+A96+A100+A105+A111</f>
        <v>39</v>
      </c>
      <c r="B112" s="126" t="s">
        <v>68</v>
      </c>
      <c r="C112" s="132"/>
      <c r="D112" s="112">
        <f>D111+D105+D100+D96+D91+D87+D83+D74+D70+D66+D63+D60+D48+D41+D38+D33+D26+D19+D14+D10</f>
        <v>85.654700000000005</v>
      </c>
      <c r="E112" s="112">
        <f>E10+E14+E19+E26+E33+E38+E41+E48+E60+E63+E66+E70+E74+E83+E87+E91+E96+E100+E105+E111</f>
        <v>1766.8579999999999</v>
      </c>
      <c r="F112" s="112">
        <f>F111+F105+F100+F96+F91+F87+F83+F74+F70+F66+F63+F60+F48+F41+F38+F33+F26+F19+F14+F10</f>
        <v>610.50030000000004</v>
      </c>
      <c r="G112" s="112">
        <f>G111+G105+G100+G96+G91+G87+G83+G74+G70+G66+G63+G60+G48+G41+G38+G33+G26+G19+G14+G10</f>
        <v>610.50030000000004</v>
      </c>
      <c r="H112" s="112">
        <f>H10+H14+H19+H26+H33+H38+H41+H48+H60+H63+H66+H70+H74+H83+H87+H91+H96+H100+H105+H111</f>
        <v>545.85640000000001</v>
      </c>
      <c r="I112" s="37"/>
      <c r="J112" s="38"/>
    </row>
    <row r="113" spans="1:10" s="39" customFormat="1" ht="16.5" customHeight="1" x14ac:dyDescent="0.25">
      <c r="A113" s="113"/>
      <c r="B113" s="127"/>
      <c r="C113" s="113"/>
      <c r="D113" s="113"/>
      <c r="E113" s="113"/>
      <c r="F113" s="113"/>
      <c r="G113" s="113"/>
      <c r="H113" s="113"/>
      <c r="I113" s="37"/>
      <c r="J113" s="38"/>
    </row>
    <row r="114" spans="1:10" s="39" customFormat="1" ht="0.75" customHeight="1" x14ac:dyDescent="0.25">
      <c r="A114" s="114"/>
      <c r="B114" s="128"/>
      <c r="C114" s="56"/>
      <c r="D114" s="114"/>
      <c r="E114" s="114"/>
      <c r="F114" s="114"/>
      <c r="G114" s="114"/>
      <c r="H114" s="114"/>
      <c r="I114" s="37"/>
      <c r="J114" s="38"/>
    </row>
    <row r="115" spans="1:10" ht="1.5" hidden="1" customHeight="1" x14ac:dyDescent="0.2">
      <c r="A115" s="144"/>
      <c r="B115" s="144"/>
      <c r="C115" s="144"/>
      <c r="D115" s="144"/>
      <c r="E115" s="144"/>
      <c r="F115" s="144"/>
      <c r="G115" s="144"/>
      <c r="H115" s="144"/>
    </row>
    <row r="116" spans="1:10" ht="3.75" hidden="1" customHeight="1" x14ac:dyDescent="0.2">
      <c r="A116" s="57"/>
      <c r="B116" s="57"/>
      <c r="C116" s="57"/>
      <c r="D116" s="57"/>
      <c r="E116" s="58"/>
      <c r="F116" s="58"/>
      <c r="G116" s="58"/>
      <c r="H116" s="58"/>
    </row>
    <row r="117" spans="1:10" x14ac:dyDescent="0.2">
      <c r="A117" s="52"/>
      <c r="B117" s="53"/>
      <c r="C117" s="53"/>
      <c r="D117" s="54"/>
      <c r="E117" s="54"/>
      <c r="F117" s="55"/>
      <c r="G117" s="54"/>
    </row>
    <row r="118" spans="1:10" x14ac:dyDescent="0.2">
      <c r="A118" s="52"/>
      <c r="B118" s="53"/>
      <c r="C118" s="53"/>
      <c r="D118" s="54"/>
      <c r="E118" s="54"/>
      <c r="F118" s="55"/>
      <c r="G118" s="54"/>
    </row>
    <row r="119" spans="1:10" x14ac:dyDescent="0.2">
      <c r="A119" s="52"/>
      <c r="B119" s="53"/>
      <c r="C119" s="53"/>
      <c r="D119" s="54"/>
      <c r="E119" s="54"/>
      <c r="F119" s="55"/>
      <c r="G119" s="54"/>
    </row>
    <row r="120" spans="1:10" x14ac:dyDescent="0.2">
      <c r="A120" s="52"/>
      <c r="B120" s="53"/>
      <c r="C120" s="53"/>
      <c r="D120" s="54"/>
      <c r="E120" s="54"/>
      <c r="F120" s="55"/>
      <c r="G120" s="54"/>
    </row>
    <row r="121" spans="1:10" x14ac:dyDescent="0.2">
      <c r="A121" s="52"/>
      <c r="B121" s="53"/>
      <c r="C121" s="53"/>
      <c r="D121" s="54"/>
      <c r="E121" s="54"/>
      <c r="F121" s="55"/>
      <c r="G121" s="54"/>
    </row>
    <row r="122" spans="1:10" x14ac:dyDescent="0.2">
      <c r="A122" s="52"/>
      <c r="B122" s="53"/>
      <c r="C122" s="53"/>
      <c r="D122" s="54"/>
      <c r="E122" s="54"/>
      <c r="F122" s="55"/>
      <c r="G122" s="54"/>
    </row>
    <row r="123" spans="1:10" ht="15.75" customHeight="1" x14ac:dyDescent="0.2">
      <c r="A123" s="52"/>
      <c r="B123" s="53"/>
      <c r="C123" s="53"/>
      <c r="D123" s="54"/>
      <c r="E123" s="54"/>
      <c r="F123" s="55"/>
      <c r="G123" s="54"/>
    </row>
    <row r="124" spans="1:10" ht="15.75" customHeight="1" x14ac:dyDescent="0.2">
      <c r="A124" s="52"/>
      <c r="B124" s="53"/>
      <c r="C124" s="53"/>
      <c r="D124" s="54"/>
      <c r="E124" s="54"/>
      <c r="F124" s="55"/>
      <c r="G124" s="54"/>
    </row>
    <row r="125" spans="1:10" x14ac:dyDescent="0.2">
      <c r="A125" s="52"/>
      <c r="B125" s="53"/>
      <c r="C125" s="53"/>
      <c r="D125" s="54"/>
      <c r="E125" s="54"/>
      <c r="F125" s="55"/>
      <c r="G125" s="54"/>
    </row>
    <row r="126" spans="1:10" x14ac:dyDescent="0.2">
      <c r="A126" s="52"/>
      <c r="B126" s="53"/>
      <c r="C126" s="53"/>
      <c r="D126" s="54"/>
      <c r="E126" s="54"/>
      <c r="F126" s="55"/>
      <c r="G126" s="54"/>
    </row>
    <row r="127" spans="1:10" x14ac:dyDescent="0.2">
      <c r="A127" s="52"/>
      <c r="B127" s="53"/>
      <c r="C127" s="53"/>
      <c r="D127" s="54"/>
      <c r="E127" s="54"/>
      <c r="F127" s="55"/>
      <c r="G127" s="54"/>
    </row>
    <row r="128" spans="1:10" x14ac:dyDescent="0.2">
      <c r="A128" s="52"/>
      <c r="B128" s="53"/>
      <c r="C128" s="53"/>
      <c r="D128" s="54"/>
      <c r="E128" s="54"/>
      <c r="F128" s="55"/>
      <c r="G128" s="54"/>
    </row>
    <row r="129" spans="1:7" x14ac:dyDescent="0.2">
      <c r="A129" s="52"/>
      <c r="B129" s="53"/>
      <c r="C129" s="53"/>
      <c r="D129" s="54"/>
      <c r="E129" s="54"/>
      <c r="F129" s="55"/>
      <c r="G129" s="54"/>
    </row>
    <row r="130" spans="1:7" x14ac:dyDescent="0.2">
      <c r="A130" s="52"/>
      <c r="B130" s="53"/>
      <c r="C130" s="53"/>
      <c r="D130" s="54"/>
      <c r="E130" s="54"/>
      <c r="F130" s="55"/>
      <c r="G130" s="54"/>
    </row>
    <row r="131" spans="1:7" x14ac:dyDescent="0.2">
      <c r="A131" s="52"/>
      <c r="B131" s="53"/>
      <c r="C131" s="53"/>
      <c r="D131" s="54"/>
      <c r="E131" s="54"/>
      <c r="F131" s="55"/>
      <c r="G131" s="54"/>
    </row>
    <row r="132" spans="1:7" x14ac:dyDescent="0.2">
      <c r="A132" s="52"/>
      <c r="B132" s="53"/>
      <c r="C132" s="53"/>
      <c r="D132" s="54"/>
      <c r="E132" s="54"/>
      <c r="F132" s="55"/>
      <c r="G132" s="54"/>
    </row>
    <row r="133" spans="1:7" x14ac:dyDescent="0.2">
      <c r="A133" s="52"/>
      <c r="B133" s="53"/>
      <c r="C133" s="53"/>
      <c r="D133" s="54"/>
      <c r="E133" s="54"/>
      <c r="F133" s="55"/>
      <c r="G133" s="54"/>
    </row>
    <row r="134" spans="1:7" x14ac:dyDescent="0.2">
      <c r="A134" s="52"/>
      <c r="B134" s="53"/>
      <c r="C134" s="53"/>
      <c r="D134" s="54"/>
      <c r="E134" s="54"/>
      <c r="F134" s="55"/>
      <c r="G134" s="54"/>
    </row>
    <row r="135" spans="1:7" x14ac:dyDescent="0.2">
      <c r="A135" s="52"/>
      <c r="B135" s="53"/>
      <c r="C135" s="53"/>
      <c r="D135" s="54"/>
      <c r="E135" s="54"/>
      <c r="F135" s="55"/>
      <c r="G135" s="54"/>
    </row>
    <row r="136" spans="1:7" x14ac:dyDescent="0.2">
      <c r="A136" s="52"/>
      <c r="B136" s="53"/>
      <c r="C136" s="53"/>
      <c r="D136" s="54"/>
      <c r="E136" s="54"/>
      <c r="F136" s="55"/>
      <c r="G136" s="54"/>
    </row>
    <row r="137" spans="1:7" x14ac:dyDescent="0.2">
      <c r="A137" s="52"/>
      <c r="B137" s="53"/>
      <c r="C137" s="53"/>
      <c r="D137" s="54"/>
      <c r="E137" s="54"/>
      <c r="F137" s="55"/>
      <c r="G137" s="54"/>
    </row>
    <row r="138" spans="1:7" x14ac:dyDescent="0.2">
      <c r="A138" s="52"/>
      <c r="B138" s="53"/>
      <c r="C138" s="53"/>
      <c r="D138" s="54"/>
      <c r="E138" s="54"/>
      <c r="F138" s="55"/>
      <c r="G138" s="54"/>
    </row>
    <row r="139" spans="1:7" ht="15.75" customHeight="1" x14ac:dyDescent="0.2">
      <c r="A139" s="52"/>
      <c r="B139" s="53"/>
      <c r="C139" s="53"/>
      <c r="D139" s="54"/>
      <c r="E139" s="54"/>
      <c r="F139" s="55"/>
      <c r="G139" s="54"/>
    </row>
    <row r="140" spans="1:7" ht="15.75" customHeight="1" x14ac:dyDescent="0.2">
      <c r="A140" s="52"/>
      <c r="B140" s="53"/>
      <c r="C140" s="53"/>
      <c r="D140" s="54"/>
      <c r="E140" s="54"/>
      <c r="F140" s="55"/>
      <c r="G140" s="54"/>
    </row>
    <row r="141" spans="1:7" x14ac:dyDescent="0.2">
      <c r="A141" s="52"/>
      <c r="B141" s="53"/>
      <c r="C141" s="53"/>
      <c r="D141" s="54"/>
      <c r="E141" s="54"/>
      <c r="F141" s="55"/>
      <c r="G141" s="54"/>
    </row>
    <row r="142" spans="1:7" x14ac:dyDescent="0.2">
      <c r="A142" s="52"/>
      <c r="B142" s="53"/>
      <c r="C142" s="53"/>
      <c r="D142" s="54"/>
      <c r="E142" s="54"/>
      <c r="F142" s="55"/>
      <c r="G142" s="54"/>
    </row>
    <row r="143" spans="1:7" x14ac:dyDescent="0.2">
      <c r="A143" s="52"/>
      <c r="B143" s="53"/>
      <c r="C143" s="53"/>
      <c r="D143" s="54"/>
      <c r="E143" s="54"/>
      <c r="F143" s="55"/>
      <c r="G143" s="54"/>
    </row>
    <row r="144" spans="1:7" x14ac:dyDescent="0.2">
      <c r="A144" s="52"/>
      <c r="B144" s="53"/>
      <c r="C144" s="53"/>
      <c r="D144" s="54"/>
      <c r="E144" s="54"/>
      <c r="F144" s="55"/>
      <c r="G144" s="54"/>
    </row>
    <row r="145" spans="1:7" ht="15.75" customHeight="1" x14ac:dyDescent="0.2">
      <c r="A145" s="52"/>
      <c r="B145" s="53"/>
      <c r="C145" s="53"/>
      <c r="D145" s="54"/>
      <c r="E145" s="54"/>
      <c r="F145" s="55"/>
      <c r="G145" s="54"/>
    </row>
    <row r="146" spans="1:7" ht="15.75" customHeight="1" x14ac:dyDescent="0.2">
      <c r="A146" s="52"/>
      <c r="B146" s="53"/>
      <c r="C146" s="53"/>
      <c r="D146" s="54"/>
      <c r="E146" s="54"/>
      <c r="F146" s="55"/>
      <c r="G146" s="54"/>
    </row>
    <row r="147" spans="1:7" x14ac:dyDescent="0.2">
      <c r="A147" s="52"/>
      <c r="B147" s="53"/>
      <c r="C147" s="53"/>
      <c r="D147" s="54"/>
      <c r="E147" s="54"/>
      <c r="F147" s="55"/>
      <c r="G147" s="54"/>
    </row>
    <row r="148" spans="1:7" x14ac:dyDescent="0.2">
      <c r="A148" s="52"/>
      <c r="B148" s="53"/>
      <c r="C148" s="53"/>
      <c r="D148" s="54"/>
      <c r="E148" s="54"/>
      <c r="F148" s="55"/>
      <c r="G148" s="54"/>
    </row>
    <row r="149" spans="1:7" x14ac:dyDescent="0.2">
      <c r="A149" s="52"/>
      <c r="B149" s="53"/>
      <c r="C149" s="53"/>
      <c r="D149" s="54"/>
      <c r="E149" s="54"/>
      <c r="F149" s="55"/>
      <c r="G149" s="54"/>
    </row>
    <row r="150" spans="1:7" ht="15.75" customHeight="1" x14ac:dyDescent="0.2">
      <c r="A150" s="52"/>
      <c r="B150" s="53"/>
      <c r="C150" s="53"/>
      <c r="D150" s="54"/>
      <c r="E150" s="54"/>
      <c r="F150" s="55"/>
      <c r="G150" s="54"/>
    </row>
    <row r="151" spans="1:7" ht="15.75" customHeight="1" x14ac:dyDescent="0.2">
      <c r="A151" s="52"/>
      <c r="B151" s="53"/>
      <c r="C151" s="53"/>
      <c r="D151" s="54"/>
      <c r="E151" s="54"/>
      <c r="F151" s="55"/>
      <c r="G151" s="54"/>
    </row>
    <row r="152" spans="1:7" x14ac:dyDescent="0.2">
      <c r="A152" s="52"/>
      <c r="B152" s="53"/>
      <c r="C152" s="53"/>
      <c r="D152" s="54"/>
      <c r="E152" s="54"/>
      <c r="F152" s="55"/>
      <c r="G152" s="54"/>
    </row>
    <row r="153" spans="1:7" x14ac:dyDescent="0.2">
      <c r="A153" s="52"/>
      <c r="B153" s="53"/>
      <c r="C153" s="53"/>
      <c r="D153" s="54"/>
      <c r="E153" s="54"/>
      <c r="F153" s="55"/>
      <c r="G153" s="54"/>
    </row>
    <row r="154" spans="1:7" x14ac:dyDescent="0.2">
      <c r="A154" s="52"/>
      <c r="B154" s="53"/>
      <c r="C154" s="53"/>
      <c r="D154" s="54"/>
      <c r="E154" s="54"/>
      <c r="F154" s="55"/>
      <c r="G154" s="54"/>
    </row>
    <row r="155" spans="1:7" x14ac:dyDescent="0.2">
      <c r="A155" s="52"/>
      <c r="B155" s="53"/>
      <c r="C155" s="53"/>
      <c r="D155" s="54"/>
      <c r="E155" s="54"/>
      <c r="F155" s="55"/>
      <c r="G155" s="54"/>
    </row>
    <row r="156" spans="1:7" ht="15.75" customHeight="1" x14ac:dyDescent="0.2">
      <c r="A156" s="52"/>
      <c r="B156" s="53"/>
      <c r="C156" s="53"/>
      <c r="D156" s="54"/>
      <c r="E156" s="54"/>
      <c r="F156" s="55"/>
      <c r="G156" s="54"/>
    </row>
    <row r="157" spans="1:7" ht="15.75" customHeight="1" x14ac:dyDescent="0.2">
      <c r="A157" s="52"/>
      <c r="B157" s="53"/>
      <c r="C157" s="53"/>
      <c r="D157" s="54"/>
      <c r="E157" s="54"/>
      <c r="F157" s="55"/>
      <c r="G157" s="54"/>
    </row>
    <row r="158" spans="1:7" x14ac:dyDescent="0.2">
      <c r="A158" s="52"/>
      <c r="B158" s="53"/>
      <c r="C158" s="53"/>
      <c r="D158" s="54"/>
      <c r="E158" s="54"/>
      <c r="F158" s="55"/>
      <c r="G158" s="54"/>
    </row>
    <row r="159" spans="1:7" x14ac:dyDescent="0.2">
      <c r="A159" s="52"/>
      <c r="B159" s="53"/>
      <c r="C159" s="53"/>
      <c r="D159" s="54"/>
      <c r="E159" s="54"/>
      <c r="F159" s="55"/>
      <c r="G159" s="54"/>
    </row>
    <row r="160" spans="1:7" ht="15.75" customHeight="1" x14ac:dyDescent="0.2">
      <c r="A160" s="52"/>
      <c r="B160" s="53"/>
      <c r="C160" s="53"/>
      <c r="D160" s="54"/>
      <c r="E160" s="54"/>
      <c r="F160" s="55"/>
      <c r="G160" s="54"/>
    </row>
    <row r="161" spans="1:7" ht="15.75" customHeight="1" x14ac:dyDescent="0.2">
      <c r="A161" s="52"/>
      <c r="B161" s="53"/>
      <c r="C161" s="53"/>
      <c r="D161" s="54"/>
      <c r="E161" s="54"/>
      <c r="F161" s="55"/>
      <c r="G161" s="54"/>
    </row>
    <row r="162" spans="1:7" x14ac:dyDescent="0.2">
      <c r="A162" s="52"/>
      <c r="B162" s="53"/>
      <c r="C162" s="53"/>
      <c r="D162" s="54"/>
      <c r="E162" s="54"/>
      <c r="F162" s="55"/>
      <c r="G162" s="54"/>
    </row>
    <row r="163" spans="1:7" x14ac:dyDescent="0.2">
      <c r="A163" s="52"/>
      <c r="B163" s="53"/>
      <c r="C163" s="53"/>
      <c r="D163" s="54"/>
      <c r="E163" s="54"/>
      <c r="F163" s="55"/>
      <c r="G163" s="54"/>
    </row>
    <row r="164" spans="1:7" ht="15.75" customHeight="1" x14ac:dyDescent="0.2">
      <c r="A164" s="52"/>
      <c r="B164" s="53"/>
      <c r="C164" s="53"/>
      <c r="D164" s="54"/>
      <c r="E164" s="54"/>
      <c r="F164" s="55"/>
      <c r="G164" s="54"/>
    </row>
    <row r="165" spans="1:7" ht="15.75" customHeight="1" x14ac:dyDescent="0.2">
      <c r="A165" s="52"/>
      <c r="B165" s="53"/>
      <c r="C165" s="53"/>
      <c r="D165" s="54"/>
      <c r="E165" s="54"/>
      <c r="F165" s="55"/>
      <c r="G165" s="54"/>
    </row>
    <row r="166" spans="1:7" x14ac:dyDescent="0.2">
      <c r="A166" s="52"/>
      <c r="B166" s="53"/>
      <c r="C166" s="53"/>
      <c r="D166" s="54"/>
      <c r="E166" s="54"/>
      <c r="F166" s="55"/>
      <c r="G166" s="54"/>
    </row>
    <row r="167" spans="1:7" x14ac:dyDescent="0.2">
      <c r="A167" s="52"/>
      <c r="B167" s="53"/>
      <c r="C167" s="53"/>
      <c r="D167" s="54"/>
      <c r="E167" s="54"/>
      <c r="F167" s="55"/>
      <c r="G167" s="54"/>
    </row>
    <row r="168" spans="1:7" x14ac:dyDescent="0.2">
      <c r="A168" s="52"/>
      <c r="B168" s="53"/>
      <c r="C168" s="53"/>
      <c r="D168" s="54"/>
      <c r="E168" s="54"/>
      <c r="F168" s="55"/>
      <c r="G168" s="54"/>
    </row>
    <row r="169" spans="1:7" x14ac:dyDescent="0.2">
      <c r="A169" s="52"/>
      <c r="B169" s="53"/>
      <c r="C169" s="53"/>
      <c r="D169" s="54"/>
      <c r="E169" s="54"/>
      <c r="F169" s="55"/>
      <c r="G169" s="54"/>
    </row>
    <row r="170" spans="1:7" x14ac:dyDescent="0.2">
      <c r="A170" s="52"/>
      <c r="B170" s="53"/>
      <c r="C170" s="53"/>
      <c r="D170" s="54"/>
      <c r="E170" s="54"/>
      <c r="F170" s="55"/>
      <c r="G170" s="54"/>
    </row>
    <row r="171" spans="1:7" x14ac:dyDescent="0.2">
      <c r="A171" s="52"/>
      <c r="B171" s="53"/>
      <c r="C171" s="53"/>
      <c r="D171" s="54"/>
      <c r="E171" s="54"/>
      <c r="F171" s="55"/>
      <c r="G171" s="54"/>
    </row>
    <row r="172" spans="1:7" ht="15.75" customHeight="1" x14ac:dyDescent="0.2">
      <c r="A172" s="52"/>
      <c r="B172" s="53"/>
      <c r="C172" s="53"/>
      <c r="D172" s="54"/>
      <c r="E172" s="54"/>
      <c r="F172" s="55"/>
      <c r="G172" s="54"/>
    </row>
    <row r="173" spans="1:7" ht="15.75" customHeight="1" x14ac:dyDescent="0.2">
      <c r="A173" s="52"/>
      <c r="B173" s="53"/>
      <c r="C173" s="53"/>
      <c r="D173" s="54"/>
      <c r="E173" s="54"/>
      <c r="F173" s="55"/>
      <c r="G173" s="54"/>
    </row>
    <row r="174" spans="1:7" x14ac:dyDescent="0.2">
      <c r="A174" s="52"/>
      <c r="B174" s="53"/>
      <c r="C174" s="53"/>
      <c r="D174" s="54"/>
      <c r="E174" s="54"/>
      <c r="F174" s="55"/>
      <c r="G174" s="54"/>
    </row>
    <row r="175" spans="1:7" x14ac:dyDescent="0.2">
      <c r="A175" s="52"/>
      <c r="B175" s="53"/>
      <c r="C175" s="53"/>
      <c r="D175" s="54"/>
      <c r="E175" s="54"/>
      <c r="F175" s="55"/>
      <c r="G175" s="54"/>
    </row>
    <row r="176" spans="1:7" x14ac:dyDescent="0.2">
      <c r="A176" s="52"/>
      <c r="B176" s="53"/>
      <c r="C176" s="53"/>
      <c r="D176" s="54"/>
      <c r="E176" s="54"/>
      <c r="F176" s="55"/>
      <c r="G176" s="54"/>
    </row>
    <row r="177" spans="1:7" ht="15.75" customHeight="1" x14ac:dyDescent="0.2">
      <c r="A177" s="52"/>
      <c r="B177" s="53"/>
      <c r="C177" s="53"/>
      <c r="D177" s="54"/>
      <c r="E177" s="54"/>
      <c r="F177" s="55"/>
      <c r="G177" s="54"/>
    </row>
    <row r="178" spans="1:7" x14ac:dyDescent="0.2">
      <c r="A178" s="52"/>
      <c r="B178" s="53"/>
      <c r="C178" s="53"/>
      <c r="D178" s="54"/>
      <c r="E178" s="54"/>
      <c r="F178" s="55"/>
      <c r="G178" s="54"/>
    </row>
    <row r="179" spans="1:7" x14ac:dyDescent="0.2">
      <c r="A179" s="52"/>
      <c r="B179" s="53"/>
      <c r="C179" s="53"/>
      <c r="D179" s="54"/>
      <c r="E179" s="54"/>
      <c r="F179" s="55"/>
      <c r="G179" s="54"/>
    </row>
    <row r="180" spans="1:7" ht="15.75" customHeight="1" x14ac:dyDescent="0.2">
      <c r="A180" s="52"/>
      <c r="B180" s="53"/>
      <c r="C180" s="53"/>
      <c r="D180" s="54"/>
      <c r="E180" s="54"/>
      <c r="F180" s="55"/>
      <c r="G180" s="54"/>
    </row>
    <row r="181" spans="1:7" ht="15.75" customHeight="1" x14ac:dyDescent="0.2">
      <c r="A181" s="52"/>
      <c r="B181" s="53"/>
      <c r="C181" s="53"/>
      <c r="D181" s="54"/>
      <c r="E181" s="54"/>
      <c r="F181" s="55"/>
      <c r="G181" s="54"/>
    </row>
    <row r="182" spans="1:7" x14ac:dyDescent="0.2">
      <c r="A182" s="52"/>
      <c r="B182" s="53"/>
      <c r="C182" s="53"/>
      <c r="D182" s="54"/>
      <c r="E182" s="54"/>
      <c r="F182" s="55"/>
      <c r="G182" s="54"/>
    </row>
    <row r="183" spans="1:7" x14ac:dyDescent="0.2">
      <c r="A183" s="52"/>
      <c r="B183" s="53"/>
      <c r="C183" s="53"/>
      <c r="D183" s="54"/>
      <c r="E183" s="54"/>
      <c r="F183" s="55"/>
      <c r="G183" s="54"/>
    </row>
    <row r="184" spans="1:7" x14ac:dyDescent="0.2">
      <c r="A184" s="52"/>
      <c r="B184" s="53"/>
      <c r="C184" s="53"/>
      <c r="D184" s="54"/>
      <c r="E184" s="54"/>
      <c r="F184" s="55"/>
      <c r="G184" s="54"/>
    </row>
    <row r="185" spans="1:7" x14ac:dyDescent="0.2">
      <c r="A185" s="52"/>
      <c r="B185" s="53"/>
      <c r="C185" s="53"/>
      <c r="D185" s="54"/>
      <c r="E185" s="54"/>
      <c r="F185" s="55"/>
      <c r="G185" s="54"/>
    </row>
    <row r="186" spans="1:7" x14ac:dyDescent="0.2">
      <c r="A186" s="52"/>
      <c r="B186" s="53"/>
      <c r="C186" s="53"/>
      <c r="D186" s="54"/>
      <c r="E186" s="54"/>
      <c r="F186" s="55"/>
      <c r="G186" s="54"/>
    </row>
    <row r="187" spans="1:7" x14ac:dyDescent="0.2">
      <c r="A187" s="52"/>
      <c r="B187" s="53"/>
      <c r="C187" s="53"/>
      <c r="D187" s="54"/>
      <c r="E187" s="54"/>
      <c r="F187" s="55"/>
      <c r="G187" s="54"/>
    </row>
    <row r="188" spans="1:7" x14ac:dyDescent="0.2">
      <c r="A188" s="52"/>
      <c r="B188" s="53"/>
      <c r="C188" s="53"/>
      <c r="D188" s="54"/>
      <c r="E188" s="54"/>
      <c r="F188" s="55"/>
      <c r="G188" s="54"/>
    </row>
    <row r="189" spans="1:7" x14ac:dyDescent="0.2">
      <c r="A189" s="52"/>
      <c r="B189" s="53"/>
      <c r="C189" s="53"/>
      <c r="D189" s="54"/>
      <c r="E189" s="54"/>
      <c r="F189" s="55"/>
      <c r="G189" s="54"/>
    </row>
    <row r="190" spans="1:7" ht="15.75" customHeight="1" x14ac:dyDescent="0.2">
      <c r="A190" s="52"/>
      <c r="B190" s="53"/>
      <c r="C190" s="53"/>
      <c r="D190" s="54"/>
      <c r="E190" s="54"/>
      <c r="F190" s="55"/>
      <c r="G190" s="54"/>
    </row>
    <row r="191" spans="1:7" ht="15.75" customHeight="1" x14ac:dyDescent="0.2">
      <c r="A191" s="52"/>
      <c r="B191" s="53"/>
      <c r="C191" s="53"/>
      <c r="D191" s="54"/>
      <c r="E191" s="54"/>
      <c r="F191" s="55"/>
      <c r="G191" s="54"/>
    </row>
    <row r="192" spans="1:7" x14ac:dyDescent="0.2">
      <c r="A192" s="52"/>
      <c r="B192" s="53"/>
      <c r="C192" s="53"/>
      <c r="D192" s="54"/>
      <c r="E192" s="54"/>
      <c r="F192" s="55"/>
      <c r="G192" s="54"/>
    </row>
    <row r="193" spans="1:7" x14ac:dyDescent="0.2">
      <c r="A193" s="52"/>
      <c r="B193" s="53"/>
      <c r="C193" s="53"/>
      <c r="D193" s="54"/>
      <c r="E193" s="54"/>
      <c r="F193" s="55"/>
      <c r="G193" s="54"/>
    </row>
    <row r="194" spans="1:7" x14ac:dyDescent="0.2">
      <c r="A194" s="52"/>
      <c r="B194" s="53"/>
      <c r="C194" s="53"/>
      <c r="D194" s="54"/>
      <c r="E194" s="54"/>
      <c r="F194" s="55"/>
      <c r="G194" s="54"/>
    </row>
    <row r="195" spans="1:7" x14ac:dyDescent="0.2">
      <c r="A195" s="52"/>
      <c r="B195" s="53"/>
      <c r="C195" s="53"/>
      <c r="D195" s="54"/>
      <c r="E195" s="54"/>
      <c r="F195" s="55"/>
      <c r="G195" s="54"/>
    </row>
    <row r="196" spans="1:7" ht="15.75" customHeight="1" x14ac:dyDescent="0.2">
      <c r="A196" s="52"/>
      <c r="B196" s="53"/>
      <c r="C196" s="53"/>
      <c r="D196" s="54"/>
      <c r="E196" s="54"/>
      <c r="F196" s="55"/>
      <c r="G196" s="54"/>
    </row>
    <row r="197" spans="1:7" ht="15.75" customHeight="1" x14ac:dyDescent="0.2">
      <c r="A197" s="52"/>
      <c r="B197" s="53"/>
      <c r="C197" s="53"/>
      <c r="D197" s="54"/>
      <c r="E197" s="54"/>
      <c r="F197" s="55"/>
      <c r="G197" s="54"/>
    </row>
    <row r="198" spans="1:7" x14ac:dyDescent="0.2">
      <c r="A198" s="52"/>
      <c r="B198" s="53"/>
      <c r="C198" s="53"/>
      <c r="D198" s="54"/>
      <c r="E198" s="54"/>
      <c r="F198" s="55"/>
      <c r="G198" s="54"/>
    </row>
    <row r="199" spans="1:7" x14ac:dyDescent="0.2">
      <c r="A199" s="52"/>
      <c r="B199" s="53"/>
      <c r="C199" s="53"/>
      <c r="D199" s="54"/>
      <c r="E199" s="54"/>
      <c r="F199" s="55"/>
      <c r="G199" s="54"/>
    </row>
    <row r="200" spans="1:7" x14ac:dyDescent="0.2">
      <c r="A200" s="52"/>
      <c r="B200" s="53"/>
      <c r="C200" s="53"/>
      <c r="D200" s="54"/>
      <c r="E200" s="54"/>
      <c r="F200" s="55"/>
      <c r="G200" s="54"/>
    </row>
    <row r="201" spans="1:7" x14ac:dyDescent="0.2">
      <c r="A201" s="52"/>
      <c r="B201" s="53"/>
      <c r="C201" s="53"/>
      <c r="D201" s="54"/>
      <c r="E201" s="54"/>
      <c r="F201" s="55"/>
      <c r="G201" s="54"/>
    </row>
    <row r="202" spans="1:7" ht="15.75" customHeight="1" x14ac:dyDescent="0.2">
      <c r="A202" s="52"/>
      <c r="B202" s="53"/>
      <c r="C202" s="53"/>
      <c r="D202" s="54"/>
      <c r="E202" s="54"/>
      <c r="F202" s="55"/>
      <c r="G202" s="54"/>
    </row>
    <row r="203" spans="1:7" ht="15.75" customHeight="1" x14ac:dyDescent="0.2">
      <c r="A203" s="52"/>
      <c r="B203" s="53"/>
      <c r="C203" s="53"/>
      <c r="D203" s="54"/>
      <c r="E203" s="54"/>
      <c r="F203" s="55"/>
      <c r="G203" s="54"/>
    </row>
    <row r="204" spans="1:7" x14ac:dyDescent="0.2">
      <c r="A204" s="52"/>
      <c r="B204" s="53"/>
      <c r="C204" s="53"/>
      <c r="D204" s="54"/>
      <c r="E204" s="54"/>
      <c r="F204" s="55"/>
      <c r="G204" s="54"/>
    </row>
    <row r="205" spans="1:7" x14ac:dyDescent="0.2">
      <c r="A205" s="52"/>
      <c r="B205" s="53"/>
      <c r="C205" s="53"/>
      <c r="D205" s="54"/>
      <c r="E205" s="54"/>
      <c r="F205" s="55"/>
      <c r="G205" s="54"/>
    </row>
    <row r="206" spans="1:7" x14ac:dyDescent="0.2">
      <c r="A206" s="52"/>
      <c r="B206" s="53"/>
      <c r="C206" s="53"/>
      <c r="D206" s="54"/>
      <c r="E206" s="54"/>
      <c r="F206" s="55"/>
      <c r="G206" s="54"/>
    </row>
    <row r="207" spans="1:7" ht="15.75" customHeight="1" x14ac:dyDescent="0.2">
      <c r="A207" s="52"/>
      <c r="B207" s="53"/>
      <c r="C207" s="53"/>
      <c r="D207" s="54"/>
      <c r="E207" s="54"/>
      <c r="F207" s="55"/>
      <c r="G207" s="54"/>
    </row>
    <row r="208" spans="1:7" ht="15.75" customHeight="1" x14ac:dyDescent="0.2">
      <c r="A208" s="52"/>
      <c r="B208" s="53"/>
      <c r="C208" s="53"/>
      <c r="D208" s="54"/>
      <c r="E208" s="54"/>
      <c r="F208" s="55"/>
      <c r="G208" s="54"/>
    </row>
    <row r="209" spans="1:7" x14ac:dyDescent="0.2">
      <c r="A209" s="52"/>
      <c r="B209" s="53"/>
      <c r="C209" s="53"/>
      <c r="D209" s="54"/>
      <c r="E209" s="54"/>
      <c r="F209" s="55"/>
      <c r="G209" s="54"/>
    </row>
    <row r="210" spans="1:7" x14ac:dyDescent="0.2">
      <c r="A210" s="52"/>
      <c r="B210" s="53"/>
      <c r="C210" s="53"/>
      <c r="D210" s="54"/>
      <c r="E210" s="54"/>
      <c r="F210" s="55"/>
      <c r="G210" s="54"/>
    </row>
    <row r="211" spans="1:7" x14ac:dyDescent="0.2">
      <c r="A211" s="52"/>
      <c r="B211" s="53"/>
      <c r="C211" s="53"/>
      <c r="D211" s="54"/>
      <c r="E211" s="54"/>
      <c r="F211" s="55"/>
      <c r="G211" s="54"/>
    </row>
    <row r="212" spans="1:7" x14ac:dyDescent="0.2">
      <c r="A212" s="52"/>
      <c r="B212" s="53"/>
      <c r="C212" s="53"/>
      <c r="D212" s="54"/>
      <c r="E212" s="54"/>
      <c r="F212" s="55"/>
      <c r="G212" s="54"/>
    </row>
    <row r="213" spans="1:7" x14ac:dyDescent="0.2">
      <c r="A213" s="52"/>
      <c r="B213" s="53"/>
      <c r="C213" s="53"/>
      <c r="D213" s="54"/>
      <c r="E213" s="54"/>
      <c r="F213" s="55"/>
      <c r="G213" s="54"/>
    </row>
    <row r="214" spans="1:7" x14ac:dyDescent="0.2">
      <c r="A214" s="52"/>
      <c r="B214" s="53"/>
      <c r="C214" s="53"/>
      <c r="D214" s="54"/>
      <c r="E214" s="54"/>
      <c r="F214" s="55"/>
      <c r="G214" s="54"/>
    </row>
    <row r="215" spans="1:7" x14ac:dyDescent="0.2">
      <c r="A215" s="52"/>
      <c r="B215" s="53"/>
      <c r="C215" s="53"/>
      <c r="D215" s="54"/>
      <c r="E215" s="54"/>
      <c r="F215" s="55"/>
      <c r="G215" s="54"/>
    </row>
    <row r="216" spans="1:7" x14ac:dyDescent="0.2">
      <c r="A216" s="52"/>
      <c r="B216" s="53"/>
      <c r="C216" s="53"/>
      <c r="D216" s="54"/>
      <c r="E216" s="54"/>
      <c r="F216" s="55"/>
      <c r="G216" s="54"/>
    </row>
    <row r="217" spans="1:7" x14ac:dyDescent="0.2">
      <c r="A217" s="52"/>
      <c r="B217" s="53"/>
      <c r="C217" s="53"/>
      <c r="D217" s="54"/>
      <c r="E217" s="54"/>
      <c r="F217" s="55"/>
      <c r="G217" s="54"/>
    </row>
    <row r="218" spans="1:7" x14ac:dyDescent="0.2">
      <c r="A218" s="52"/>
      <c r="B218" s="53"/>
      <c r="C218" s="53"/>
      <c r="D218" s="54"/>
      <c r="E218" s="54"/>
      <c r="F218" s="55"/>
      <c r="G218" s="54"/>
    </row>
    <row r="219" spans="1:7" x14ac:dyDescent="0.2">
      <c r="A219" s="52"/>
      <c r="B219" s="53"/>
      <c r="C219" s="53"/>
      <c r="D219" s="54"/>
      <c r="E219" s="54"/>
      <c r="F219" s="55"/>
      <c r="G219" s="54"/>
    </row>
    <row r="220" spans="1:7" x14ac:dyDescent="0.2">
      <c r="A220" s="52"/>
      <c r="B220" s="53"/>
      <c r="C220" s="53"/>
      <c r="D220" s="54"/>
      <c r="E220" s="54"/>
      <c r="F220" s="55"/>
      <c r="G220" s="54"/>
    </row>
    <row r="221" spans="1:7" x14ac:dyDescent="0.2">
      <c r="A221" s="52"/>
      <c r="B221" s="53"/>
      <c r="C221" s="53"/>
      <c r="D221" s="54"/>
      <c r="E221" s="54"/>
      <c r="F221" s="55"/>
      <c r="G221" s="54"/>
    </row>
    <row r="222" spans="1:7" ht="15.75" customHeight="1" x14ac:dyDescent="0.2">
      <c r="A222" s="52"/>
      <c r="B222" s="53"/>
      <c r="C222" s="53"/>
      <c r="D222" s="54"/>
      <c r="E222" s="54"/>
      <c r="F222" s="55"/>
      <c r="G222" s="54"/>
    </row>
    <row r="223" spans="1:7" ht="15.75" customHeight="1" x14ac:dyDescent="0.2">
      <c r="A223" s="52"/>
      <c r="B223" s="53"/>
      <c r="C223" s="53"/>
      <c r="D223" s="54"/>
      <c r="E223" s="54"/>
      <c r="F223" s="55"/>
      <c r="G223" s="54"/>
    </row>
    <row r="224" spans="1:7" x14ac:dyDescent="0.2">
      <c r="A224" s="52"/>
      <c r="B224" s="53"/>
      <c r="C224" s="53"/>
      <c r="D224" s="54"/>
      <c r="E224" s="54"/>
      <c r="F224" s="55"/>
      <c r="G224" s="54"/>
    </row>
    <row r="225" spans="1:7" x14ac:dyDescent="0.2">
      <c r="A225" s="52"/>
      <c r="B225" s="53"/>
      <c r="C225" s="53"/>
      <c r="D225" s="54"/>
      <c r="E225" s="54"/>
      <c r="F225" s="55"/>
      <c r="G225" s="54"/>
    </row>
    <row r="226" spans="1:7" x14ac:dyDescent="0.2">
      <c r="A226" s="52"/>
      <c r="B226" s="53"/>
      <c r="C226" s="53"/>
      <c r="D226" s="54"/>
      <c r="E226" s="54"/>
      <c r="F226" s="55"/>
      <c r="G226" s="54"/>
    </row>
    <row r="227" spans="1:7" x14ac:dyDescent="0.2">
      <c r="A227" s="52"/>
      <c r="B227" s="53"/>
      <c r="C227" s="53"/>
      <c r="D227" s="54"/>
      <c r="E227" s="54"/>
      <c r="F227" s="55"/>
      <c r="G227" s="54"/>
    </row>
    <row r="228" spans="1:7" x14ac:dyDescent="0.2">
      <c r="A228" s="52"/>
      <c r="B228" s="53"/>
      <c r="C228" s="53"/>
      <c r="D228" s="54"/>
      <c r="E228" s="54"/>
      <c r="F228" s="55"/>
      <c r="G228" s="54"/>
    </row>
    <row r="229" spans="1:7" x14ac:dyDescent="0.2">
      <c r="A229" s="52"/>
      <c r="B229" s="53"/>
      <c r="C229" s="53"/>
      <c r="D229" s="54"/>
      <c r="E229" s="54"/>
      <c r="F229" s="55"/>
      <c r="G229" s="54"/>
    </row>
    <row r="230" spans="1:7" x14ac:dyDescent="0.2">
      <c r="A230" s="52"/>
      <c r="B230" s="53"/>
      <c r="C230" s="53"/>
      <c r="D230" s="54"/>
      <c r="E230" s="54"/>
      <c r="F230" s="55"/>
      <c r="G230" s="54"/>
    </row>
    <row r="231" spans="1:7" x14ac:dyDescent="0.2">
      <c r="A231" s="52"/>
      <c r="B231" s="53"/>
      <c r="C231" s="53"/>
      <c r="D231" s="54"/>
      <c r="E231" s="54"/>
      <c r="F231" s="55"/>
      <c r="G231" s="54"/>
    </row>
    <row r="232" spans="1:7" x14ac:dyDescent="0.2">
      <c r="A232" s="52"/>
      <c r="B232" s="53"/>
      <c r="C232" s="53"/>
      <c r="D232" s="54"/>
      <c r="E232" s="54"/>
      <c r="F232" s="55"/>
      <c r="G232" s="54"/>
    </row>
    <row r="233" spans="1:7" x14ac:dyDescent="0.2">
      <c r="A233" s="52"/>
      <c r="B233" s="53"/>
      <c r="C233" s="53"/>
      <c r="D233" s="54"/>
      <c r="E233" s="54"/>
      <c r="F233" s="55"/>
      <c r="G233" s="54"/>
    </row>
    <row r="234" spans="1:7" x14ac:dyDescent="0.2">
      <c r="A234" s="52"/>
      <c r="B234" s="53"/>
      <c r="C234" s="53"/>
      <c r="D234" s="54"/>
      <c r="E234" s="54"/>
      <c r="F234" s="55"/>
      <c r="G234" s="54"/>
    </row>
    <row r="235" spans="1:7" x14ac:dyDescent="0.2">
      <c r="A235" s="52"/>
      <c r="B235" s="53"/>
      <c r="C235" s="53"/>
      <c r="D235" s="54"/>
      <c r="E235" s="54"/>
      <c r="F235" s="55"/>
      <c r="G235" s="54"/>
    </row>
    <row r="236" spans="1:7" x14ac:dyDescent="0.2">
      <c r="A236" s="52"/>
      <c r="B236" s="53"/>
      <c r="C236" s="53"/>
      <c r="D236" s="54"/>
      <c r="E236" s="54"/>
      <c r="F236" s="55"/>
      <c r="G236" s="54"/>
    </row>
    <row r="237" spans="1:7" x14ac:dyDescent="0.2">
      <c r="A237" s="52"/>
      <c r="B237" s="53"/>
      <c r="C237" s="53"/>
      <c r="D237" s="54"/>
      <c r="E237" s="54"/>
      <c r="F237" s="55"/>
      <c r="G237" s="54"/>
    </row>
    <row r="238" spans="1:7" x14ac:dyDescent="0.2">
      <c r="A238" s="52"/>
      <c r="B238" s="53"/>
      <c r="C238" s="53"/>
      <c r="D238" s="54"/>
      <c r="E238" s="54"/>
      <c r="F238" s="55"/>
      <c r="G238" s="54"/>
    </row>
    <row r="239" spans="1:7" x14ac:dyDescent="0.2">
      <c r="A239" s="52"/>
      <c r="B239" s="53"/>
      <c r="C239" s="53"/>
      <c r="D239" s="54"/>
      <c r="E239" s="54"/>
      <c r="F239" s="55"/>
      <c r="G239" s="54"/>
    </row>
    <row r="240" spans="1:7" x14ac:dyDescent="0.2">
      <c r="A240" s="52"/>
      <c r="B240" s="53"/>
      <c r="C240" s="53"/>
      <c r="D240" s="54"/>
      <c r="E240" s="54"/>
      <c r="F240" s="55"/>
      <c r="G240" s="54"/>
    </row>
    <row r="241" spans="1:7" x14ac:dyDescent="0.2">
      <c r="A241" s="52"/>
      <c r="B241" s="53"/>
      <c r="C241" s="53"/>
      <c r="D241" s="54"/>
      <c r="E241" s="54"/>
      <c r="F241" s="55"/>
      <c r="G241" s="54"/>
    </row>
    <row r="242" spans="1:7" x14ac:dyDescent="0.2">
      <c r="A242" s="52"/>
      <c r="B242" s="53"/>
      <c r="C242" s="53"/>
      <c r="D242" s="54"/>
      <c r="E242" s="54"/>
      <c r="F242" s="55"/>
      <c r="G242" s="54"/>
    </row>
    <row r="243" spans="1:7" x14ac:dyDescent="0.2">
      <c r="A243" s="52"/>
      <c r="B243" s="53"/>
      <c r="C243" s="53"/>
      <c r="D243" s="54"/>
      <c r="E243" s="54"/>
      <c r="F243" s="55"/>
      <c r="G243" s="54"/>
    </row>
    <row r="244" spans="1:7" x14ac:dyDescent="0.2">
      <c r="A244" s="52"/>
      <c r="B244" s="53"/>
      <c r="C244" s="53"/>
      <c r="D244" s="54"/>
      <c r="E244" s="54"/>
      <c r="F244" s="55"/>
      <c r="G244" s="54"/>
    </row>
    <row r="245" spans="1:7" x14ac:dyDescent="0.2">
      <c r="A245" s="52"/>
      <c r="B245" s="53"/>
      <c r="C245" s="53"/>
      <c r="D245" s="54"/>
      <c r="E245" s="54"/>
      <c r="F245" s="55"/>
      <c r="G245" s="54"/>
    </row>
    <row r="246" spans="1:7" x14ac:dyDescent="0.2">
      <c r="A246" s="52"/>
      <c r="B246" s="53"/>
      <c r="C246" s="53"/>
      <c r="D246" s="54"/>
      <c r="E246" s="54"/>
      <c r="F246" s="55"/>
      <c r="G246" s="54"/>
    </row>
    <row r="247" spans="1:7" x14ac:dyDescent="0.2">
      <c r="A247" s="52"/>
      <c r="B247" s="53"/>
      <c r="C247" s="53"/>
      <c r="D247" s="54"/>
      <c r="E247" s="54"/>
      <c r="F247" s="55"/>
      <c r="G247" s="54"/>
    </row>
    <row r="248" spans="1:7" x14ac:dyDescent="0.2">
      <c r="A248" s="52"/>
      <c r="B248" s="53"/>
      <c r="C248" s="53"/>
      <c r="D248" s="54"/>
      <c r="E248" s="54"/>
      <c r="F248" s="55"/>
      <c r="G248" s="54"/>
    </row>
    <row r="249" spans="1:7" x14ac:dyDescent="0.2">
      <c r="A249" s="52"/>
      <c r="B249" s="53"/>
      <c r="C249" s="53"/>
      <c r="D249" s="54"/>
      <c r="E249" s="54"/>
      <c r="F249" s="55"/>
      <c r="G249" s="54"/>
    </row>
    <row r="250" spans="1:7" x14ac:dyDescent="0.2">
      <c r="A250" s="52"/>
      <c r="B250" s="53"/>
      <c r="C250" s="53"/>
      <c r="D250" s="54"/>
      <c r="E250" s="54"/>
      <c r="F250" s="55"/>
      <c r="G250" s="54"/>
    </row>
    <row r="251" spans="1:7" x14ac:dyDescent="0.2">
      <c r="A251" s="52"/>
      <c r="B251" s="53"/>
      <c r="C251" s="53"/>
      <c r="D251" s="54"/>
      <c r="E251" s="54"/>
      <c r="F251" s="55"/>
      <c r="G251" s="54"/>
    </row>
    <row r="252" spans="1:7" x14ac:dyDescent="0.2">
      <c r="A252" s="52"/>
      <c r="B252" s="53"/>
      <c r="C252" s="53"/>
      <c r="D252" s="54"/>
      <c r="E252" s="54"/>
      <c r="F252" s="55"/>
      <c r="G252" s="54"/>
    </row>
    <row r="253" spans="1:7" x14ac:dyDescent="0.2">
      <c r="A253" s="52"/>
      <c r="B253" s="53"/>
      <c r="C253" s="53"/>
      <c r="D253" s="54"/>
      <c r="E253" s="54"/>
      <c r="F253" s="55"/>
      <c r="G253" s="54"/>
    </row>
    <row r="254" spans="1:7" x14ac:dyDescent="0.2">
      <c r="A254" s="52"/>
      <c r="B254" s="53"/>
      <c r="C254" s="53"/>
      <c r="D254" s="54"/>
      <c r="E254" s="54"/>
      <c r="F254" s="55"/>
      <c r="G254" s="54"/>
    </row>
    <row r="255" spans="1:7" x14ac:dyDescent="0.2">
      <c r="A255" s="52"/>
      <c r="B255" s="53"/>
      <c r="C255" s="53"/>
      <c r="D255" s="54"/>
      <c r="E255" s="54"/>
      <c r="F255" s="55"/>
      <c r="G255" s="54"/>
    </row>
    <row r="256" spans="1:7" x14ac:dyDescent="0.2">
      <c r="A256" s="52"/>
      <c r="B256" s="53"/>
      <c r="C256" s="53"/>
      <c r="D256" s="54"/>
      <c r="E256" s="54"/>
      <c r="F256" s="55"/>
      <c r="G256" s="54"/>
    </row>
    <row r="257" spans="1:7" x14ac:dyDescent="0.2">
      <c r="A257" s="52"/>
      <c r="B257" s="53"/>
      <c r="C257" s="53"/>
      <c r="D257" s="54"/>
      <c r="E257" s="54"/>
      <c r="F257" s="55"/>
      <c r="G257" s="54"/>
    </row>
    <row r="258" spans="1:7" x14ac:dyDescent="0.2">
      <c r="A258" s="52"/>
      <c r="B258" s="53"/>
      <c r="C258" s="53"/>
      <c r="D258" s="54"/>
      <c r="E258" s="54"/>
      <c r="F258" s="55"/>
      <c r="G258" s="54"/>
    </row>
    <row r="259" spans="1:7" x14ac:dyDescent="0.2">
      <c r="A259" s="52"/>
      <c r="B259" s="53"/>
      <c r="C259" s="53"/>
      <c r="D259" s="54"/>
      <c r="E259" s="54"/>
      <c r="F259" s="55"/>
      <c r="G259" s="54"/>
    </row>
    <row r="260" spans="1:7" x14ac:dyDescent="0.2">
      <c r="A260" s="52"/>
      <c r="B260" s="53"/>
      <c r="C260" s="53"/>
      <c r="D260" s="54"/>
      <c r="E260" s="54"/>
      <c r="F260" s="55"/>
      <c r="G260" s="54"/>
    </row>
    <row r="261" spans="1:7" x14ac:dyDescent="0.2">
      <c r="A261" s="52"/>
      <c r="B261" s="53"/>
      <c r="C261" s="53"/>
      <c r="D261" s="54"/>
      <c r="E261" s="54"/>
      <c r="F261" s="55"/>
      <c r="G261" s="54"/>
    </row>
    <row r="262" spans="1:7" x14ac:dyDescent="0.2">
      <c r="A262" s="52"/>
      <c r="B262" s="53"/>
      <c r="C262" s="53"/>
      <c r="D262" s="54"/>
      <c r="E262" s="54"/>
      <c r="F262" s="55"/>
      <c r="G262" s="54"/>
    </row>
    <row r="263" spans="1:7" x14ac:dyDescent="0.2">
      <c r="A263" s="52"/>
      <c r="B263" s="53"/>
      <c r="C263" s="53"/>
      <c r="D263" s="54"/>
      <c r="E263" s="54"/>
      <c r="F263" s="55"/>
      <c r="G263" s="54"/>
    </row>
    <row r="264" spans="1:7" x14ac:dyDescent="0.2">
      <c r="A264" s="52"/>
      <c r="B264" s="53"/>
      <c r="C264" s="53"/>
      <c r="D264" s="54"/>
      <c r="E264" s="54"/>
      <c r="F264" s="55"/>
      <c r="G264" s="54"/>
    </row>
    <row r="265" spans="1:7" x14ac:dyDescent="0.2">
      <c r="A265" s="52"/>
      <c r="B265" s="53"/>
      <c r="C265" s="53"/>
      <c r="D265" s="54"/>
      <c r="E265" s="54"/>
      <c r="F265" s="55"/>
      <c r="G265" s="54"/>
    </row>
    <row r="266" spans="1:7" x14ac:dyDescent="0.2">
      <c r="A266" s="52"/>
      <c r="B266" s="53"/>
      <c r="C266" s="53"/>
      <c r="D266" s="54"/>
      <c r="E266" s="54"/>
      <c r="F266" s="55"/>
      <c r="G266" s="54"/>
    </row>
    <row r="267" spans="1:7" x14ac:dyDescent="0.2">
      <c r="A267" s="52"/>
      <c r="B267" s="53"/>
      <c r="C267" s="53"/>
      <c r="D267" s="54"/>
      <c r="E267" s="54"/>
      <c r="F267" s="55"/>
      <c r="G267" s="54"/>
    </row>
    <row r="268" spans="1:7" x14ac:dyDescent="0.2">
      <c r="A268" s="52"/>
      <c r="B268" s="53"/>
      <c r="C268" s="53"/>
      <c r="D268" s="54"/>
      <c r="E268" s="54"/>
      <c r="F268" s="55"/>
      <c r="G268" s="54"/>
    </row>
    <row r="269" spans="1:7" x14ac:dyDescent="0.2">
      <c r="A269" s="52"/>
      <c r="B269" s="53"/>
      <c r="C269" s="53"/>
      <c r="D269" s="54"/>
      <c r="E269" s="54"/>
      <c r="F269" s="55"/>
      <c r="G269" s="54"/>
    </row>
    <row r="270" spans="1:7" x14ac:dyDescent="0.2">
      <c r="A270" s="52"/>
      <c r="B270" s="53"/>
      <c r="C270" s="53"/>
      <c r="D270" s="54"/>
      <c r="E270" s="54"/>
      <c r="F270" s="55"/>
      <c r="G270" s="54"/>
    </row>
    <row r="271" spans="1:7" x14ac:dyDescent="0.2">
      <c r="A271" s="52"/>
      <c r="B271" s="53"/>
      <c r="C271" s="53"/>
      <c r="D271" s="54"/>
      <c r="E271" s="54"/>
      <c r="F271" s="55"/>
      <c r="G271" s="54"/>
    </row>
    <row r="272" spans="1:7" x14ac:dyDescent="0.2">
      <c r="A272" s="52"/>
      <c r="B272" s="53"/>
      <c r="C272" s="53"/>
      <c r="D272" s="54"/>
      <c r="E272" s="54"/>
      <c r="F272" s="55"/>
      <c r="G272" s="54"/>
    </row>
    <row r="273" spans="1:7" x14ac:dyDescent="0.2">
      <c r="A273" s="52"/>
      <c r="B273" s="53"/>
      <c r="C273" s="53"/>
      <c r="D273" s="54"/>
      <c r="E273" s="54"/>
      <c r="F273" s="55"/>
      <c r="G273" s="54"/>
    </row>
    <row r="274" spans="1:7" x14ac:dyDescent="0.2">
      <c r="A274" s="52"/>
      <c r="B274" s="53"/>
      <c r="C274" s="53"/>
      <c r="D274" s="54"/>
      <c r="E274" s="54"/>
      <c r="F274" s="55"/>
      <c r="G274" s="54"/>
    </row>
    <row r="275" spans="1:7" x14ac:dyDescent="0.2">
      <c r="A275" s="52"/>
      <c r="B275" s="53"/>
      <c r="C275" s="53"/>
      <c r="D275" s="54"/>
      <c r="E275" s="54"/>
      <c r="F275" s="55"/>
      <c r="G275" s="54"/>
    </row>
    <row r="276" spans="1:7" x14ac:dyDescent="0.2">
      <c r="A276" s="52"/>
      <c r="B276" s="53"/>
      <c r="C276" s="53"/>
      <c r="D276" s="54"/>
      <c r="E276" s="54"/>
      <c r="F276" s="55"/>
      <c r="G276" s="54"/>
    </row>
    <row r="277" spans="1:7" x14ac:dyDescent="0.2">
      <c r="A277" s="52"/>
      <c r="B277" s="53"/>
      <c r="C277" s="53"/>
      <c r="D277" s="54"/>
      <c r="E277" s="54"/>
      <c r="F277" s="55"/>
      <c r="G277" s="54"/>
    </row>
    <row r="278" spans="1:7" x14ac:dyDescent="0.2">
      <c r="A278" s="52"/>
      <c r="B278" s="53"/>
      <c r="C278" s="53"/>
      <c r="D278" s="54"/>
      <c r="E278" s="54"/>
      <c r="F278" s="55"/>
      <c r="G278" s="54"/>
    </row>
    <row r="279" spans="1:7" x14ac:dyDescent="0.2">
      <c r="A279" s="52"/>
      <c r="B279" s="53"/>
      <c r="C279" s="53"/>
      <c r="D279" s="54"/>
      <c r="E279" s="54"/>
      <c r="F279" s="55"/>
      <c r="G279" s="54"/>
    </row>
    <row r="280" spans="1:7" x14ac:dyDescent="0.2">
      <c r="A280" s="52"/>
      <c r="B280" s="53"/>
      <c r="C280" s="53"/>
      <c r="D280" s="54"/>
      <c r="E280" s="54"/>
      <c r="F280" s="55"/>
      <c r="G280" s="54"/>
    </row>
    <row r="281" spans="1:7" x14ac:dyDescent="0.2">
      <c r="A281" s="52"/>
      <c r="B281" s="53"/>
      <c r="C281" s="53"/>
      <c r="D281" s="54"/>
      <c r="E281" s="54"/>
      <c r="F281" s="55"/>
      <c r="G281" s="54"/>
    </row>
    <row r="282" spans="1:7" x14ac:dyDescent="0.2">
      <c r="A282" s="52"/>
      <c r="B282" s="53"/>
      <c r="C282" s="53"/>
      <c r="D282" s="54"/>
      <c r="E282" s="54"/>
      <c r="F282" s="55"/>
      <c r="G282" s="54"/>
    </row>
    <row r="283" spans="1:7" x14ac:dyDescent="0.2">
      <c r="A283" s="52"/>
      <c r="B283" s="53"/>
      <c r="C283" s="53"/>
      <c r="D283" s="54"/>
      <c r="E283" s="54"/>
      <c r="F283" s="55"/>
      <c r="G283" s="54"/>
    </row>
    <row r="284" spans="1:7" x14ac:dyDescent="0.2">
      <c r="A284" s="52"/>
      <c r="B284" s="53"/>
      <c r="C284" s="53"/>
      <c r="D284" s="54"/>
      <c r="E284" s="54"/>
      <c r="F284" s="55"/>
      <c r="G284" s="54"/>
    </row>
    <row r="285" spans="1:7" x14ac:dyDescent="0.2">
      <c r="A285" s="52"/>
      <c r="B285" s="53"/>
      <c r="C285" s="53"/>
      <c r="D285" s="54"/>
      <c r="E285" s="54"/>
      <c r="F285" s="55"/>
      <c r="G285" s="54"/>
    </row>
    <row r="286" spans="1:7" x14ac:dyDescent="0.2">
      <c r="A286" s="52"/>
      <c r="B286" s="53"/>
      <c r="C286" s="53"/>
      <c r="D286" s="54"/>
      <c r="E286" s="54"/>
      <c r="F286" s="55"/>
      <c r="G286" s="54"/>
    </row>
    <row r="287" spans="1:7" x14ac:dyDescent="0.2">
      <c r="A287" s="52"/>
      <c r="B287" s="53"/>
      <c r="C287" s="53"/>
      <c r="D287" s="54"/>
      <c r="E287" s="54"/>
      <c r="F287" s="55"/>
      <c r="G287" s="54"/>
    </row>
    <row r="288" spans="1:7" x14ac:dyDescent="0.2">
      <c r="A288" s="52"/>
      <c r="B288" s="53"/>
      <c r="C288" s="53"/>
      <c r="D288" s="54"/>
      <c r="E288" s="54"/>
      <c r="F288" s="55"/>
      <c r="G288" s="54"/>
    </row>
    <row r="289" spans="1:7" x14ac:dyDescent="0.2">
      <c r="A289" s="52"/>
      <c r="B289" s="53"/>
      <c r="C289" s="53"/>
      <c r="D289" s="54"/>
      <c r="E289" s="54"/>
      <c r="F289" s="55"/>
      <c r="G289" s="54"/>
    </row>
    <row r="290" spans="1:7" x14ac:dyDescent="0.2">
      <c r="A290" s="52"/>
      <c r="B290" s="53"/>
      <c r="C290" s="53"/>
      <c r="D290" s="54"/>
      <c r="E290" s="54"/>
      <c r="F290" s="55"/>
      <c r="G290" s="54"/>
    </row>
    <row r="291" spans="1:7" x14ac:dyDescent="0.2">
      <c r="A291" s="52"/>
      <c r="B291" s="53"/>
      <c r="C291" s="53"/>
      <c r="D291" s="54"/>
      <c r="E291" s="54"/>
      <c r="F291" s="55"/>
      <c r="G291" s="54"/>
    </row>
    <row r="292" spans="1:7" x14ac:dyDescent="0.2">
      <c r="A292" s="52"/>
      <c r="B292" s="53"/>
      <c r="C292" s="53"/>
      <c r="D292" s="54"/>
      <c r="E292" s="54"/>
      <c r="F292" s="55"/>
      <c r="G292" s="54"/>
    </row>
    <row r="293" spans="1:7" x14ac:dyDescent="0.2">
      <c r="A293" s="52"/>
      <c r="B293" s="53"/>
      <c r="C293" s="53"/>
      <c r="D293" s="54"/>
      <c r="E293" s="54"/>
      <c r="F293" s="55"/>
      <c r="G293" s="54"/>
    </row>
    <row r="294" spans="1:7" x14ac:dyDescent="0.2">
      <c r="A294" s="52"/>
      <c r="B294" s="53"/>
      <c r="C294" s="53"/>
      <c r="D294" s="54"/>
      <c r="E294" s="54"/>
      <c r="F294" s="55"/>
      <c r="G294" s="54"/>
    </row>
    <row r="295" spans="1:7" x14ac:dyDescent="0.2">
      <c r="A295" s="52"/>
      <c r="B295" s="53"/>
      <c r="C295" s="53"/>
      <c r="D295" s="54"/>
      <c r="E295" s="54"/>
      <c r="F295" s="55"/>
      <c r="G295" s="54"/>
    </row>
    <row r="296" spans="1:7" x14ac:dyDescent="0.2">
      <c r="A296" s="52"/>
      <c r="B296" s="53"/>
      <c r="C296" s="53"/>
      <c r="D296" s="54"/>
      <c r="E296" s="54"/>
      <c r="F296" s="55"/>
      <c r="G296" s="54"/>
    </row>
    <row r="297" spans="1:7" x14ac:dyDescent="0.2">
      <c r="A297" s="52"/>
      <c r="B297" s="53"/>
      <c r="C297" s="53"/>
      <c r="D297" s="54"/>
      <c r="E297" s="54"/>
      <c r="F297" s="55"/>
      <c r="G297" s="54"/>
    </row>
    <row r="298" spans="1:7" x14ac:dyDescent="0.2">
      <c r="A298" s="52"/>
      <c r="B298" s="53"/>
      <c r="C298" s="53"/>
      <c r="D298" s="54"/>
      <c r="E298" s="54"/>
      <c r="F298" s="55"/>
      <c r="G298" s="54"/>
    </row>
    <row r="299" spans="1:7" x14ac:dyDescent="0.2">
      <c r="A299" s="52"/>
      <c r="B299" s="53"/>
      <c r="C299" s="53"/>
      <c r="D299" s="54"/>
      <c r="E299" s="54"/>
      <c r="F299" s="55"/>
      <c r="G299" s="54"/>
    </row>
    <row r="300" spans="1:7" x14ac:dyDescent="0.2">
      <c r="A300" s="52"/>
      <c r="B300" s="53"/>
      <c r="C300" s="53"/>
      <c r="D300" s="54"/>
      <c r="E300" s="54"/>
      <c r="F300" s="55"/>
      <c r="G300" s="54"/>
    </row>
    <row r="301" spans="1:7" x14ac:dyDescent="0.2">
      <c r="A301" s="52"/>
      <c r="B301" s="53"/>
      <c r="C301" s="53"/>
      <c r="D301" s="54"/>
      <c r="E301" s="54"/>
      <c r="F301" s="55"/>
      <c r="G301" s="54"/>
    </row>
    <row r="302" spans="1:7" x14ac:dyDescent="0.2">
      <c r="A302" s="52"/>
      <c r="B302" s="53"/>
      <c r="C302" s="53"/>
      <c r="D302" s="54"/>
      <c r="E302" s="54"/>
      <c r="F302" s="55"/>
      <c r="G302" s="54"/>
    </row>
    <row r="303" spans="1:7" x14ac:dyDescent="0.2">
      <c r="A303" s="52"/>
      <c r="B303" s="53"/>
      <c r="C303" s="53"/>
      <c r="D303" s="54"/>
      <c r="E303" s="54"/>
      <c r="F303" s="55"/>
      <c r="G303" s="54"/>
    </row>
    <row r="304" spans="1:7" x14ac:dyDescent="0.2">
      <c r="A304" s="52"/>
      <c r="B304" s="53"/>
      <c r="C304" s="53"/>
      <c r="D304" s="54"/>
      <c r="E304" s="54"/>
      <c r="F304" s="55"/>
      <c r="G304" s="54"/>
    </row>
    <row r="305" spans="1:7" x14ac:dyDescent="0.2">
      <c r="A305" s="52"/>
      <c r="B305" s="53"/>
      <c r="C305" s="53"/>
      <c r="D305" s="54"/>
      <c r="E305" s="54"/>
      <c r="F305" s="55"/>
      <c r="G305" s="54"/>
    </row>
    <row r="306" spans="1:7" x14ac:dyDescent="0.2">
      <c r="A306" s="52"/>
      <c r="B306" s="53"/>
      <c r="C306" s="53"/>
      <c r="D306" s="54"/>
      <c r="E306" s="54"/>
      <c r="F306" s="55"/>
      <c r="G306" s="54"/>
    </row>
    <row r="307" spans="1:7" x14ac:dyDescent="0.2">
      <c r="A307" s="52"/>
      <c r="B307" s="53"/>
      <c r="C307" s="53"/>
      <c r="D307" s="54"/>
      <c r="E307" s="54"/>
      <c r="F307" s="55"/>
      <c r="G307" s="54"/>
    </row>
    <row r="308" spans="1:7" x14ac:dyDescent="0.2">
      <c r="A308" s="52"/>
      <c r="B308" s="53"/>
      <c r="C308" s="53"/>
      <c r="D308" s="54"/>
      <c r="E308" s="54"/>
      <c r="F308" s="55"/>
      <c r="G308" s="54"/>
    </row>
    <row r="309" spans="1:7" x14ac:dyDescent="0.2">
      <c r="A309" s="52"/>
      <c r="B309" s="53"/>
      <c r="C309" s="53"/>
      <c r="D309" s="54"/>
      <c r="E309" s="54"/>
      <c r="F309" s="55"/>
      <c r="G309" s="54"/>
    </row>
    <row r="310" spans="1:7" x14ac:dyDescent="0.2">
      <c r="A310" s="52"/>
      <c r="B310" s="53"/>
      <c r="C310" s="53"/>
      <c r="D310" s="54"/>
      <c r="E310" s="54"/>
      <c r="F310" s="55"/>
      <c r="G310" s="54"/>
    </row>
    <row r="311" spans="1:7" x14ac:dyDescent="0.2">
      <c r="A311" s="52"/>
      <c r="B311" s="53"/>
      <c r="C311" s="53"/>
      <c r="D311" s="54"/>
      <c r="E311" s="54"/>
      <c r="F311" s="55"/>
      <c r="G311" s="54"/>
    </row>
    <row r="312" spans="1:7" x14ac:dyDescent="0.2">
      <c r="A312" s="52"/>
      <c r="B312" s="53"/>
      <c r="C312" s="53"/>
      <c r="D312" s="54"/>
      <c r="E312" s="54"/>
      <c r="F312" s="55"/>
      <c r="G312" s="54"/>
    </row>
    <row r="313" spans="1:7" x14ac:dyDescent="0.2">
      <c r="A313" s="52"/>
      <c r="B313" s="53"/>
      <c r="C313" s="53"/>
      <c r="D313" s="54"/>
      <c r="E313" s="54"/>
      <c r="F313" s="55"/>
      <c r="G313" s="54"/>
    </row>
    <row r="314" spans="1:7" x14ac:dyDescent="0.2">
      <c r="A314" s="52"/>
      <c r="B314" s="53"/>
      <c r="C314" s="53"/>
      <c r="D314" s="54"/>
      <c r="E314" s="54"/>
      <c r="F314" s="55"/>
      <c r="G314" s="54"/>
    </row>
    <row r="315" spans="1:7" x14ac:dyDescent="0.2">
      <c r="A315" s="52"/>
      <c r="B315" s="53"/>
      <c r="C315" s="53"/>
      <c r="D315" s="54"/>
      <c r="E315" s="54"/>
      <c r="F315" s="55"/>
      <c r="G315" s="54"/>
    </row>
    <row r="316" spans="1:7" x14ac:dyDescent="0.2">
      <c r="A316" s="52"/>
      <c r="B316" s="53"/>
      <c r="C316" s="53"/>
      <c r="D316" s="54"/>
      <c r="E316" s="54"/>
      <c r="F316" s="55"/>
      <c r="G316" s="54"/>
    </row>
    <row r="317" spans="1:7" x14ac:dyDescent="0.2">
      <c r="A317" s="52"/>
      <c r="B317" s="53"/>
      <c r="C317" s="53"/>
      <c r="D317" s="54"/>
      <c r="E317" s="54"/>
      <c r="F317" s="55"/>
      <c r="G317" s="54"/>
    </row>
    <row r="318" spans="1:7" x14ac:dyDescent="0.2">
      <c r="A318" s="52"/>
      <c r="B318" s="53"/>
      <c r="C318" s="53"/>
      <c r="D318" s="54"/>
      <c r="E318" s="54"/>
      <c r="F318" s="55"/>
      <c r="G318" s="54"/>
    </row>
    <row r="319" spans="1:7" x14ac:dyDescent="0.2">
      <c r="A319" s="52"/>
      <c r="B319" s="53"/>
      <c r="C319" s="53"/>
      <c r="D319" s="54"/>
      <c r="E319" s="54"/>
      <c r="F319" s="55"/>
      <c r="G319" s="54"/>
    </row>
    <row r="320" spans="1:7" x14ac:dyDescent="0.2">
      <c r="A320" s="52"/>
      <c r="B320" s="53"/>
      <c r="C320" s="53"/>
      <c r="D320" s="54"/>
      <c r="E320" s="54"/>
      <c r="F320" s="55"/>
      <c r="G320" s="54"/>
    </row>
    <row r="321" spans="1:7" x14ac:dyDescent="0.2">
      <c r="A321" s="52"/>
      <c r="B321" s="53"/>
      <c r="C321" s="53"/>
      <c r="D321" s="54"/>
      <c r="E321" s="54"/>
      <c r="F321" s="55"/>
      <c r="G321" s="54"/>
    </row>
    <row r="322" spans="1:7" x14ac:dyDescent="0.2">
      <c r="A322" s="52"/>
      <c r="B322" s="53"/>
      <c r="C322" s="53"/>
      <c r="D322" s="54"/>
      <c r="E322" s="54"/>
      <c r="F322" s="55"/>
      <c r="G322" s="54"/>
    </row>
    <row r="323" spans="1:7" x14ac:dyDescent="0.2">
      <c r="A323" s="52"/>
      <c r="B323" s="53"/>
      <c r="C323" s="53"/>
      <c r="D323" s="54"/>
      <c r="E323" s="54"/>
      <c r="F323" s="55"/>
      <c r="G323" s="54"/>
    </row>
    <row r="324" spans="1:7" x14ac:dyDescent="0.2">
      <c r="A324" s="52"/>
      <c r="B324" s="53"/>
      <c r="C324" s="53"/>
      <c r="D324" s="54"/>
      <c r="E324" s="54"/>
      <c r="F324" s="55"/>
      <c r="G324" s="54"/>
    </row>
    <row r="325" spans="1:7" x14ac:dyDescent="0.2">
      <c r="A325" s="52"/>
      <c r="B325" s="53"/>
      <c r="C325" s="53"/>
      <c r="D325" s="54"/>
      <c r="E325" s="54"/>
      <c r="F325" s="55"/>
      <c r="G325" s="54"/>
    </row>
    <row r="326" spans="1:7" x14ac:dyDescent="0.2">
      <c r="A326" s="52"/>
      <c r="B326" s="53"/>
      <c r="C326" s="53"/>
      <c r="D326" s="54"/>
      <c r="E326" s="54"/>
      <c r="F326" s="55"/>
      <c r="G326" s="54"/>
    </row>
    <row r="327" spans="1:7" x14ac:dyDescent="0.2">
      <c r="A327" s="52"/>
      <c r="B327" s="53"/>
      <c r="C327" s="53"/>
      <c r="D327" s="54"/>
      <c r="E327" s="54"/>
      <c r="F327" s="55"/>
      <c r="G327" s="54"/>
    </row>
    <row r="328" spans="1:7" x14ac:dyDescent="0.2">
      <c r="A328" s="52"/>
      <c r="B328" s="53"/>
      <c r="C328" s="53"/>
      <c r="D328" s="54"/>
      <c r="E328" s="54"/>
      <c r="F328" s="55"/>
      <c r="G328" s="54"/>
    </row>
    <row r="329" spans="1:7" x14ac:dyDescent="0.2">
      <c r="A329" s="52"/>
      <c r="B329" s="53"/>
      <c r="C329" s="53"/>
      <c r="D329" s="54"/>
      <c r="E329" s="54"/>
      <c r="F329" s="55"/>
      <c r="G329" s="54"/>
    </row>
    <row r="330" spans="1:7" x14ac:dyDescent="0.2">
      <c r="A330" s="52"/>
      <c r="B330" s="53"/>
      <c r="C330" s="53"/>
      <c r="D330" s="54"/>
      <c r="E330" s="54"/>
      <c r="F330" s="55"/>
      <c r="G330" s="54"/>
    </row>
    <row r="331" spans="1:7" x14ac:dyDescent="0.2">
      <c r="A331" s="52"/>
      <c r="B331" s="53"/>
      <c r="C331" s="53"/>
      <c r="D331" s="54"/>
      <c r="E331" s="54"/>
      <c r="F331" s="55"/>
      <c r="G331" s="54"/>
    </row>
    <row r="332" spans="1:7" x14ac:dyDescent="0.2">
      <c r="A332" s="52"/>
      <c r="B332" s="53"/>
      <c r="C332" s="53"/>
      <c r="D332" s="54"/>
      <c r="E332" s="54"/>
      <c r="F332" s="55"/>
      <c r="G332" s="54"/>
    </row>
    <row r="333" spans="1:7" x14ac:dyDescent="0.2">
      <c r="A333" s="52"/>
      <c r="B333" s="53"/>
      <c r="C333" s="53"/>
      <c r="D333" s="54"/>
      <c r="E333" s="54"/>
      <c r="F333" s="55"/>
      <c r="G333" s="54"/>
    </row>
    <row r="334" spans="1:7" x14ac:dyDescent="0.2">
      <c r="A334" s="52"/>
      <c r="B334" s="53"/>
      <c r="C334" s="53"/>
      <c r="D334" s="54"/>
      <c r="E334" s="54"/>
      <c r="F334" s="55"/>
      <c r="G334" s="54"/>
    </row>
    <row r="335" spans="1:7" x14ac:dyDescent="0.2">
      <c r="A335" s="52"/>
      <c r="B335" s="53"/>
      <c r="C335" s="53"/>
      <c r="D335" s="54"/>
      <c r="E335" s="54"/>
      <c r="F335" s="55"/>
      <c r="G335" s="54"/>
    </row>
    <row r="336" spans="1:7" x14ac:dyDescent="0.2">
      <c r="A336" s="52"/>
      <c r="B336" s="53"/>
      <c r="C336" s="53"/>
      <c r="D336" s="54"/>
      <c r="E336" s="54"/>
      <c r="F336" s="55"/>
      <c r="G336" s="54"/>
    </row>
    <row r="337" spans="1:7" x14ac:dyDescent="0.2">
      <c r="A337" s="52"/>
      <c r="B337" s="53"/>
      <c r="C337" s="53"/>
      <c r="D337" s="54"/>
      <c r="E337" s="54"/>
      <c r="F337" s="55"/>
      <c r="G337" s="54"/>
    </row>
    <row r="338" spans="1:7" x14ac:dyDescent="0.2">
      <c r="A338" s="52"/>
      <c r="B338" s="53"/>
      <c r="C338" s="53"/>
      <c r="D338" s="54"/>
      <c r="E338" s="54"/>
      <c r="F338" s="55"/>
      <c r="G338" s="54"/>
    </row>
    <row r="339" spans="1:7" x14ac:dyDescent="0.2">
      <c r="A339" s="52"/>
      <c r="B339" s="53"/>
      <c r="C339" s="53"/>
      <c r="D339" s="54"/>
      <c r="E339" s="54"/>
      <c r="F339" s="55"/>
      <c r="G339" s="54"/>
    </row>
    <row r="340" spans="1:7" x14ac:dyDescent="0.2">
      <c r="A340" s="52"/>
      <c r="B340" s="53"/>
      <c r="C340" s="53"/>
      <c r="D340" s="54"/>
      <c r="E340" s="54"/>
      <c r="F340" s="55"/>
      <c r="G340" s="54"/>
    </row>
    <row r="341" spans="1:7" x14ac:dyDescent="0.2">
      <c r="A341" s="52"/>
      <c r="B341" s="53"/>
      <c r="C341" s="53"/>
      <c r="D341" s="54"/>
      <c r="E341" s="54"/>
      <c r="F341" s="55"/>
      <c r="G341" s="54"/>
    </row>
  </sheetData>
  <mergeCells count="39">
    <mergeCell ref="A115:H115"/>
    <mergeCell ref="A64:B64"/>
    <mergeCell ref="A39:B39"/>
    <mergeCell ref="A61:H61"/>
    <mergeCell ref="A75:B75"/>
    <mergeCell ref="A79:B79"/>
    <mergeCell ref="A92:B92"/>
    <mergeCell ref="A88:B88"/>
    <mergeCell ref="A67:B67"/>
    <mergeCell ref="A106:B106"/>
    <mergeCell ref="A20:B20"/>
    <mergeCell ref="A49:B49"/>
    <mergeCell ref="A34:B34"/>
    <mergeCell ref="A57:H57"/>
    <mergeCell ref="A42:B42"/>
    <mergeCell ref="A53:B53"/>
    <mergeCell ref="A1:H2"/>
    <mergeCell ref="B112:B114"/>
    <mergeCell ref="A112:A114"/>
    <mergeCell ref="A101:B101"/>
    <mergeCell ref="H112:H114"/>
    <mergeCell ref="C112:C113"/>
    <mergeCell ref="A97:B97"/>
    <mergeCell ref="A8:C8"/>
    <mergeCell ref="A11:B11"/>
    <mergeCell ref="A15:B15"/>
    <mergeCell ref="A27:B27"/>
    <mergeCell ref="C4:C6"/>
    <mergeCell ref="B4:B6"/>
    <mergeCell ref="A4:A6"/>
    <mergeCell ref="A71:B71"/>
    <mergeCell ref="A84:B84"/>
    <mergeCell ref="G112:G114"/>
    <mergeCell ref="F112:F114"/>
    <mergeCell ref="E112:E114"/>
    <mergeCell ref="F4:H5"/>
    <mergeCell ref="D112:D114"/>
    <mergeCell ref="D4:D6"/>
    <mergeCell ref="E4:E6"/>
  </mergeCells>
  <phoneticPr fontId="0" type="noConversion"/>
  <pageMargins left="0.23622047244094491" right="0.19685039370078741" top="1.1023622047244095" bottom="0.39370078740157483" header="0" footer="0.19685039370078741"/>
  <pageSetup paperSize="9" scale="9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ОСНОВНОЙ</vt:lpstr>
      <vt:lpstr>ОСНОВНОЙ!Заголовки_для_печати</vt:lpstr>
      <vt:lpstr>ОСНОВНОЙ!Область_печати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</dc:creator>
  <cp:lastModifiedBy>Пользователь</cp:lastModifiedBy>
  <cp:lastPrinted>2019-02-04T13:20:18Z</cp:lastPrinted>
  <dcterms:created xsi:type="dcterms:W3CDTF">2008-01-12T13:47:43Z</dcterms:created>
  <dcterms:modified xsi:type="dcterms:W3CDTF">2019-02-04T13:21:21Z</dcterms:modified>
</cp:coreProperties>
</file>